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comments+xml" PartName="/xl/comments8.xml"/>
  <Override ContentType="application/vnd.openxmlformats-officedocument.spreadsheetml.comments+xml" PartName="/xl/comments7.xml"/>
  <Override ContentType="application/vnd.openxmlformats-officedocument.spreadsheetml.comments+xml" PartName="/xl/comments9.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1.xml"/>
  <Override ContentType="application/vnd.openxmlformats-officedocument.spreadsheetml.comments+xml" PartName="/xl/comments4.xml"/>
  <Override ContentType="application/vnd.openxmlformats-officedocument.spreadsheetml.comments+xml" PartName="/xl/comments3.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nsum Artef." sheetId="1" r:id="rId4"/>
    <sheet state="visible" name="Vi. Unifa." sheetId="2" r:id="rId5"/>
    <sheet state="visible" name="PH DeptA" sheetId="3" r:id="rId6"/>
    <sheet state="visible" name="PH DeptB" sheetId="4" r:id="rId7"/>
    <sheet state="visible" name="PH DeptC" sheetId="5" r:id="rId8"/>
    <sheet state="visible" name="PH Ofi A" sheetId="6" r:id="rId9"/>
    <sheet state="visible" name="PH ComercA" sheetId="7" r:id="rId10"/>
    <sheet state="visible" name="PH ZComu" sheetId="8" r:id="rId11"/>
    <sheet state="visible" name="PH Prol. Domic. + Regul" sheetId="9" r:id="rId12"/>
  </sheets>
  <definedNames/>
  <calcPr/>
  <extLst>
    <ext uri="GoogleSheetsCustomDataVersion2">
      <go:sheetsCustomData xmlns:go="http://customooxmlschemas.google.com/" r:id="rId13" roundtripDataChecksum="Ay1hwyt3p7HSnBUxRrVGoQiuES+rGmYPkkl+K6VFKDc="/>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F5">
      <text>
        <t xml:space="preserve">Normativa de NAG 200 1982 [Gas del Estado ] Apéndice 1, Tabla 1 p195.
======</t>
      </text>
    </comment>
    <comment authorId="0" ref="H5">
      <text>
        <t xml:space="preserve">Normativa de NAG 200 1982 [Gas del Estado ] Apéndice 1, Tabla 1 p195.
======</t>
      </text>
    </comment>
    <comment authorId="0" ref="J5">
      <text>
        <t xml:space="preserve">https://www.enargas.gob.ar/secciones/eficiencia-energetica/consumo-artefactos.php
======</t>
      </text>
    </comment>
    <comment authorId="0" ref="L5">
      <text>
        <t xml:space="preserve">https://www.enargas.gob.ar/secciones/eficiencia-energetica/consumo-artefactos.php
======</t>
      </text>
    </comment>
    <comment authorId="0" ref="O17">
      <text>
        <t xml:space="preserve">En NAG200 2019 (en consulta pública) se modifica a 190 mm columna de agua (1,9 kPa) =0.019 Bar
======</t>
      </text>
    </comment>
  </commentLi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A16">
      <text>
        <t xml:space="preserve">Base de cálculo NAG 200 (1982) de pág 126 a 133.
======</t>
      </text>
    </comment>
    <comment authorId="0" ref="A17">
      <text>
        <t xml:space="preserve">Nombre o Identificación del artefacto para el cálculo
======</t>
      </text>
    </comment>
    <comment authorId="0" ref="E17">
      <text>
        <t xml:space="preserve">Conversión del consumo considerando el poder calorífico del tipo de gas utilizado.
======</t>
      </text>
    </comment>
    <comment authorId="0" ref="G17">
      <text>
        <t xml:space="preserve">Especificar: Marca, Modelo, Tipo de combustión, ventilación, capacidad,
======</t>
      </text>
    </comment>
    <comment authorId="0" ref="F31">
      <text>
        <t xml:space="preserve">Redondear valores hacia arriba para el ingreso a Tabla 3 (Gas del Estado 1982)
======</t>
      </text>
    </comment>
    <comment authorId="0" ref="H31">
      <text>
        <t xml:space="preserve">Se consideran el o la suma de artefcatos que alimenta el tramo estudiado.
======</t>
      </text>
    </comment>
    <comment authorId="0" ref="J31">
      <text>
        <t xml:space="preserve">Diámetros en tubo de polietileno unión por termofusión desde 20mm diametro exterior (medidas comerciales) y 13.12mm o 1/2 " interior (medidas expresadas en la Tabla 3 de Gas del Estado) Longitud de 4mts
======</t>
      </text>
    </comment>
    <comment authorId="0" ref="L31">
      <text>
        <t xml:space="preserve">Diámetros en tubo de acero epoxi unión roscada desde 1/2" Longitud de 6,40mts
======</t>
      </text>
    </comment>
    <comment authorId="0" ref="A50">
      <text>
        <t xml:space="preserve">Colocar esta tabla en los cálculos indicando Longitudes y Diámetros de cañerías
======</t>
      </text>
    </comment>
    <comment authorId="0" ref="A95">
      <text>
        <t xml:space="preserve">Los tramos que no utilizan se vacían y minimizan para q no afecten sus cálculos.
======</t>
      </text>
    </comment>
    <comment authorId="0" ref="B105">
      <text>
        <t xml:space="preserve">Considerar accesorios desde medidor hasta boca de conexión del artefacto considerado
======</t>
      </text>
    </comment>
    <comment authorId="0" ref="C282">
      <text>
        <t xml:space="preserve">Completar con las longitudes reales que se establecieron en el paso 3
======</t>
      </text>
    </comment>
    <comment authorId="0" ref="E282">
      <text>
        <t xml:space="preserve">Completar con los consumos previstos para cada tramo que se establecieron en el paso 3
======</t>
      </text>
    </comment>
    <comment authorId="0" ref="I282">
      <text>
        <t xml:space="preserve">Longitudes obtenidas en el paso 4 para cada tramo de la instalación
======</t>
      </text>
    </comment>
    <comment authorId="0" ref="L282">
      <text>
        <t xml:space="preserve">Con los datos de consumo previsto y longitudes definitivas se ingresa a la Tabla 3 de la NAG 200 y se obtienen Diámetros Definitivos para cada tramo
======</t>
      </text>
    </comment>
    <comment authorId="0" ref="G283">
      <text>
        <t xml:space="preserve">Principalmente en Cañerías de Polietileno con alma de acero
======</t>
      </text>
    </comment>
    <comment authorId="0" ref="H283">
      <text>
        <t xml:space="preserve">Principalmente en Cañerías de Acero roscadas recubiertas con pintura epoxi
======</t>
      </text>
    </comment>
  </commentList>
</comments>
</file>

<file path=xl/comments3.xml><?xml version="1.0" encoding="utf-8"?>
<comments xmlns:r="http://schemas.openxmlformats.org/officeDocument/2006/relationships" xmlns="http://schemas.openxmlformats.org/spreadsheetml/2006/main" xmlns:xr="http://schemas.microsoft.com/office/spreadsheetml/2014/revision">
  <authors>
    <author/>
  </authors>
  <commentList>
    <comment authorId="0" ref="A26">
      <text>
        <t xml:space="preserve">Nombre o Identificación del artefacto para el cálculo
======</t>
      </text>
    </comment>
    <comment authorId="0" ref="E26">
      <text>
        <t xml:space="preserve">Conversión del consumo considerando el poder calorífico del tipo de gas utilizado.
======</t>
      </text>
    </comment>
    <comment authorId="0" ref="G26">
      <text>
        <t xml:space="preserve">Especificar: Marca, Modelo, Tipo de combustión, ventilación, capacidad,
======</t>
      </text>
    </comment>
    <comment authorId="0" ref="D40">
      <text>
        <t xml:space="preserve">Longitud desde Te a Artefacto, entre 2 Te o entre el Medidor y la 1ra Te
======</t>
      </text>
    </comment>
    <comment authorId="0" ref="F40">
      <text>
        <t xml:space="preserve">Redondear valores hacia arriba para el ingreso a Tabla 3 (Gas del Estado 1982)
======</t>
      </text>
    </comment>
    <comment authorId="0" ref="H40">
      <text>
        <t xml:space="preserve">Se consideran el o la suma de artefcatos que alimenta el tramo estudiado.
======</t>
      </text>
    </comment>
    <comment authorId="0" ref="J40">
      <text>
        <t xml:space="preserve">Diámetros en tubo de polietileno unión por termofusión desde 20mm diametro exterior (medidas comerciales) y 13.12mm o 1/2 " interior (medidas expresadas en la Tabla 3 de Gas del Estado) Longitud de 4mts
======</t>
      </text>
    </comment>
    <comment authorId="0" ref="L40">
      <text>
        <t xml:space="preserve">Diámetros en tubo de acero epoxi unión roscada desde 1/2" Longitud de 6,40mts
======</t>
      </text>
    </comment>
    <comment authorId="0" ref="A59">
      <text>
        <t xml:space="preserve">Colocar esta tabla en los cálculos indicando Longitudes y Diámetros de cañerías
======</t>
      </text>
    </comment>
    <comment authorId="0" ref="A104">
      <text>
        <t xml:space="preserve">Los tramos que no utilizan se vacían y minimizan para q no afecten sus cálculos.
======</t>
      </text>
    </comment>
    <comment authorId="0" ref="B114">
      <text>
        <t xml:space="preserve">Considerar accesorios desde medidor hasta boca de conexión del artefacto considerado
======</t>
      </text>
    </comment>
    <comment authorId="0" ref="C291">
      <text>
        <t xml:space="preserve">Completar con las longitudes reales que se establecieron en el paso 3
======</t>
      </text>
    </comment>
    <comment authorId="0" ref="E291">
      <text>
        <t xml:space="preserve">Completar con los consumos previstos para cada tramo que se establecieron en el paso 3
======</t>
      </text>
    </comment>
    <comment authorId="0" ref="I291">
      <text>
        <t xml:space="preserve">Longitudes obtenidas en el paso 4 para cada tramo de la instalación
======</t>
      </text>
    </comment>
    <comment authorId="0" ref="L291">
      <text>
        <t xml:space="preserve">Con los datos de consumo previsto y longitudes definitivas se ingresa a la Tabla 3 de la NAG 200 y se obtienen Diámetros Definitivos para cada tramo
======</t>
      </text>
    </comment>
    <comment authorId="0" ref="G292">
      <text>
        <t xml:space="preserve">Principalmente en Cañerías de Polietileno con alma de acero
======</t>
      </text>
    </comment>
    <comment authorId="0" ref="H292">
      <text>
        <t xml:space="preserve">Principalmente en Cañerías de Acero roscadas recubiertas con pintura epoxi
======</t>
      </text>
    </comment>
    <comment authorId="0" ref="A313">
      <text>
        <t xml:space="preserve">Completar en caso de encontrarse los Medidores colocados por piso
======</t>
      </text>
    </comment>
  </commentList>
</comments>
</file>

<file path=xl/comments4.xml><?xml version="1.0" encoding="utf-8"?>
<comments xmlns:r="http://schemas.openxmlformats.org/officeDocument/2006/relationships" xmlns="http://schemas.openxmlformats.org/spreadsheetml/2006/main" xmlns:xr="http://schemas.microsoft.com/office/spreadsheetml/2014/revision">
  <authors>
    <author/>
  </authors>
  <commentList>
    <comment authorId="0" ref="A17">
      <text>
        <t xml:space="preserve">Nombre o Identificación del artefacto para el cálculo
======</t>
      </text>
    </comment>
    <comment authorId="0" ref="E17">
      <text>
        <t xml:space="preserve">Conversión del consumo considerando el poder calorífico del tipo de gas utilizado.
======</t>
      </text>
    </comment>
    <comment authorId="0" ref="G17">
      <text>
        <t xml:space="preserve">Especificar: Marca, Modelo, Tipo de combustión, ventilación, capacidad,
======</t>
      </text>
    </comment>
    <comment authorId="0" ref="D31">
      <text>
        <t xml:space="preserve">Longitud desde Te a Artefacto, entre 2 Te o entre el Medidor y la 1ra Te
======</t>
      </text>
    </comment>
    <comment authorId="0" ref="F31">
      <text>
        <t xml:space="preserve">Redondear valores hacia arriba para el ingreso a Tabla 3 (Gas del Estado 1982)
======</t>
      </text>
    </comment>
    <comment authorId="0" ref="H31">
      <text>
        <t xml:space="preserve">Se consideran el o la suma de artefcatos que alimenta el tramo estudiado.
======</t>
      </text>
    </comment>
    <comment authorId="0" ref="J31">
      <text>
        <t xml:space="preserve">Diámetros en tubo de polietileno unión por termofusión desde 20mm diametro exterior (medidas comerciales) y 13.12mm o 1/2 " interior (medidas expresadas en la Tabla 3 de Gas del Estado) Longitud de 4mts
======</t>
      </text>
    </comment>
    <comment authorId="0" ref="L31">
      <text>
        <t xml:space="preserve">Diámetros en tubo de acero epoxi unión roscada desde 1/2" Longitud de 6,40mts
======</t>
      </text>
    </comment>
    <comment authorId="0" ref="A50">
      <text>
        <t xml:space="preserve">Colocar esta tabla en los cálculos indicando Longitudes y Diámetros de cañerías
======</t>
      </text>
    </comment>
    <comment authorId="0" ref="A95">
      <text>
        <t xml:space="preserve">Los tramos que no utilizan se vacían y minimizan para q no afecten sus cálculos.
======</t>
      </text>
    </comment>
    <comment authorId="0" ref="B105">
      <text>
        <t xml:space="preserve">Considerar accesorios desde medidor hasta boca de conexión del artefacto considerado
======</t>
      </text>
    </comment>
    <comment authorId="0" ref="C282">
      <text>
        <t xml:space="preserve">Completar con las longitudes reales que se establecieron en el paso 3
======</t>
      </text>
    </comment>
    <comment authorId="0" ref="E282">
      <text>
        <t xml:space="preserve">Completar con los consumos previstos para cada tramo que se establecieron en el paso 3
======</t>
      </text>
    </comment>
    <comment authorId="0" ref="I282">
      <text>
        <t xml:space="preserve">Longitudes obtenidas en el paso 4 para cada tramo de la instalación
======</t>
      </text>
    </comment>
    <comment authorId="0" ref="L282">
      <text>
        <t xml:space="preserve">Con los datos de consumo previsto y longitudes definitivas se ingresa a la Tabla 3 de la NAG 200 y se obtienen Diámetros Definitivos para cada tramo
======</t>
      </text>
    </comment>
    <comment authorId="0" ref="G283">
      <text>
        <t xml:space="preserve">Principalmente en Cañerías de Polietileno con alma de acero
======</t>
      </text>
    </comment>
    <comment authorId="0" ref="H283">
      <text>
        <t xml:space="preserve">Principalmente en Cañerías de Acero roscadas recubiertas con pintura epoxi
======</t>
      </text>
    </comment>
    <comment authorId="0" ref="A304">
      <text>
        <t xml:space="preserve">Completar en caso de encontrarse los Medidores colocados por piso
======</t>
      </text>
    </comment>
  </commentList>
</comments>
</file>

<file path=xl/comments5.xml><?xml version="1.0" encoding="utf-8"?>
<comments xmlns:r="http://schemas.openxmlformats.org/officeDocument/2006/relationships" xmlns="http://schemas.openxmlformats.org/spreadsheetml/2006/main" xmlns:xr="http://schemas.microsoft.com/office/spreadsheetml/2014/revision">
  <authors>
    <author/>
  </authors>
  <commentList>
    <comment authorId="0" ref="A17">
      <text>
        <t xml:space="preserve">Nombre o Identificación del artefacto para el cálculo
======</t>
      </text>
    </comment>
    <comment authorId="0" ref="E17">
      <text>
        <t xml:space="preserve">Conversión del consumo considerando el poder calorífico del tipo de gas utilizado.
======</t>
      </text>
    </comment>
    <comment authorId="0" ref="G17">
      <text>
        <t xml:space="preserve">Especificar: Marca, Modelo, Tipo de combustión, ventilación, capacidad,
======</t>
      </text>
    </comment>
    <comment authorId="0" ref="D31">
      <text>
        <t xml:space="preserve">Longitud desde Te a Artefacto, entre 2 Te o entre el Medidor y la 1ra Te
======</t>
      </text>
    </comment>
    <comment authorId="0" ref="F31">
      <text>
        <t xml:space="preserve">Redondear valores hacia arriba para el ingreso a Tabla 3 (Gas del Estado 1982)
======</t>
      </text>
    </comment>
    <comment authorId="0" ref="H31">
      <text>
        <t xml:space="preserve">Se consideran el o la suma de artefcatos que alimenta el tramo estudiado.
======</t>
      </text>
    </comment>
    <comment authorId="0" ref="J31">
      <text>
        <t xml:space="preserve">Diámetros en tubo de polietileno unión por termofusión desde 20mm diametro exterior (medidas comerciales) y 13.12mm o 1/2 " interior (medidas expresadas en la Tabla 3 de Gas del Estado) Longitud de 4mts
======</t>
      </text>
    </comment>
    <comment authorId="0" ref="L31">
      <text>
        <t xml:space="preserve">Diámetros en tubo de acero epoxi unión roscada desde 1/2" Longitud de 6,40mts
======</t>
      </text>
    </comment>
    <comment authorId="0" ref="A50">
      <text>
        <t xml:space="preserve">Colocar esta tabla en los cálculos indicando Longitudes y Diámetros de cañerías
======</t>
      </text>
    </comment>
    <comment authorId="0" ref="A95">
      <text>
        <t xml:space="preserve">Los tramos que no utilizan se vacían y minimizan para q no afecten sus cálculos.
======</t>
      </text>
    </comment>
    <comment authorId="0" ref="B105">
      <text>
        <t xml:space="preserve">Considerar accesorios desde medidor hasta boca de conexión del artefacto considerado
======</t>
      </text>
    </comment>
    <comment authorId="0" ref="C282">
      <text>
        <t xml:space="preserve">Completar con las longitudes reales que se establecieron en el paso 3
======</t>
      </text>
    </comment>
    <comment authorId="0" ref="E282">
      <text>
        <t xml:space="preserve">Completar con los consumos previstos para cada tramo que se establecieron en el paso 3
======</t>
      </text>
    </comment>
    <comment authorId="0" ref="I282">
      <text>
        <t xml:space="preserve">Longitudes obtenidas en el paso 4 para cada tramo de la instalación
======</t>
      </text>
    </comment>
    <comment authorId="0" ref="L282">
      <text>
        <t xml:space="preserve">Con los datos de consumo previsto y longitudes definitivas se ingresa a la Tabla 3 de la NAG 200 y se obtienen Diámetros Definitivos para cada tramo
======</t>
      </text>
    </comment>
    <comment authorId="0" ref="G283">
      <text>
        <t xml:space="preserve">Principalmente en Cañerías de Polietileno con alma de acero
======</t>
      </text>
    </comment>
    <comment authorId="0" ref="H283">
      <text>
        <t xml:space="preserve">Principalmente en Cañerías de Acero roscadas recubiertas con pintura epoxi
======</t>
      </text>
    </comment>
    <comment authorId="0" ref="A304">
      <text>
        <t xml:space="preserve">Completar en caso de encontrarse los Medidores colocados por piso
======</t>
      </text>
    </comment>
  </commentList>
</comments>
</file>

<file path=xl/comments6.xml><?xml version="1.0" encoding="utf-8"?>
<comments xmlns:r="http://schemas.openxmlformats.org/officeDocument/2006/relationships" xmlns="http://schemas.openxmlformats.org/spreadsheetml/2006/main" xmlns:xr="http://schemas.microsoft.com/office/spreadsheetml/2014/revision">
  <authors>
    <author/>
  </authors>
  <commentList>
    <comment authorId="0" ref="A17">
      <text>
        <t xml:space="preserve">Nombre o Identificación del artefacto para el cálculo
======</t>
      </text>
    </comment>
    <comment authorId="0" ref="E17">
      <text>
        <t xml:space="preserve">Conversión del consumo considerando el poder calorífico del tipo de gas utilizado.
======</t>
      </text>
    </comment>
    <comment authorId="0" ref="G17">
      <text>
        <t xml:space="preserve">Especificar: Marca, Modelo, Tipo de combustión, ventilación, capacidad,
======</t>
      </text>
    </comment>
    <comment authorId="0" ref="D31">
      <text>
        <t xml:space="preserve">Longitud desde Te a Artefacto, entre 2 Te o entre el Medidor y la 1ra Te
======</t>
      </text>
    </comment>
    <comment authorId="0" ref="F31">
      <text>
        <t xml:space="preserve">Redondear valores hacia arriba para el ingreso a Tabla 3 (Gas del Estado 1982)
======</t>
      </text>
    </comment>
    <comment authorId="0" ref="H31">
      <text>
        <t xml:space="preserve">Se consideran el o la suma de artefcatos que alimenta el tramo estudiado.
======</t>
      </text>
    </comment>
    <comment authorId="0" ref="J31">
      <text>
        <t xml:space="preserve">Diámetros en tubo de polietileno unión por termofusión desde 20mm diametro exterior (medidas comerciales) y 13.12mm o 1/2 " interior (medidas expresadas en la Tabla 3 de Gas del Estado) Longitud de 4mts
======</t>
      </text>
    </comment>
    <comment authorId="0" ref="L31">
      <text>
        <t xml:space="preserve">Diámetros en tubo de acero epoxi unión roscada desde 1/2" Longitud de 6,40mts
======</t>
      </text>
    </comment>
    <comment authorId="0" ref="A50">
      <text>
        <t xml:space="preserve">Colocar esta tabla en los cálculos indicando Longitudes y Diámetros de cañerías
======</t>
      </text>
    </comment>
    <comment authorId="0" ref="A95">
      <text>
        <t xml:space="preserve">Los tramos que no utilizan se vacían y minimizan para q no afecten sus cálculos.
======</t>
      </text>
    </comment>
    <comment authorId="0" ref="B105">
      <text>
        <t xml:space="preserve">Considerar accesorios desde medidor hasta boca de conexión del artefacto considerado
======</t>
      </text>
    </comment>
    <comment authorId="0" ref="C282">
      <text>
        <t xml:space="preserve">Completar con las longitudes reales que se establecieron en el paso 3
======</t>
      </text>
    </comment>
    <comment authorId="0" ref="E282">
      <text>
        <t xml:space="preserve">Completar con los consumos previstos para cada tramo que se establecieron en el paso 3
======</t>
      </text>
    </comment>
    <comment authorId="0" ref="I282">
      <text>
        <t xml:space="preserve">Longitudes obtenidas en el paso 4 para cada tramo de la instalación
======</t>
      </text>
    </comment>
    <comment authorId="0" ref="L282">
      <text>
        <t xml:space="preserve">Con los datos de consumo previsto y longitudes definitivas se ingresa a la Tabla 3 de la NAG 200 y se obtienen Diámetros Definitivos para cada tramo
======</t>
      </text>
    </comment>
    <comment authorId="0" ref="G283">
      <text>
        <t xml:space="preserve">Principalmente en Cañerías de Polietileno con alma de acero
======</t>
      </text>
    </comment>
    <comment authorId="0" ref="H283">
      <text>
        <t xml:space="preserve">Principalmente en Cañerías de Acero roscadas recubiertas con pintura epoxi
======</t>
      </text>
    </comment>
    <comment authorId="0" ref="A304">
      <text>
        <t xml:space="preserve">Completar en caso de encontrarse los Medidores colocados por piso
======</t>
      </text>
    </comment>
  </commentList>
</comments>
</file>

<file path=xl/comments7.xml><?xml version="1.0" encoding="utf-8"?>
<comments xmlns:r="http://schemas.openxmlformats.org/officeDocument/2006/relationships" xmlns="http://schemas.openxmlformats.org/spreadsheetml/2006/main" xmlns:xr="http://schemas.microsoft.com/office/spreadsheetml/2014/revision">
  <authors>
    <author/>
  </authors>
  <commentList>
    <comment authorId="0" ref="A17">
      <text>
        <t xml:space="preserve">Nombre o Identificación del artefacto para el cálculo
======</t>
      </text>
    </comment>
    <comment authorId="0" ref="E17">
      <text>
        <t xml:space="preserve">Conversión del consumo considerando el poder calorífico del tipo de gas utilizado.
======</t>
      </text>
    </comment>
    <comment authorId="0" ref="G17">
      <text>
        <t xml:space="preserve">Especificar: Marca, Modelo, Tipo de combustión, ventilación, capacidad,
======</t>
      </text>
    </comment>
    <comment authorId="0" ref="D31">
      <text>
        <t xml:space="preserve">Longitud desde Te a Artefacto, entre 2 Te o entre el Medidor y la 1ra Te
======</t>
      </text>
    </comment>
    <comment authorId="0" ref="F31">
      <text>
        <t xml:space="preserve">Redondear valores hacia arriba para el ingreso a Tabla 3 (Gas del Estado 1982)
======</t>
      </text>
    </comment>
    <comment authorId="0" ref="H31">
      <text>
        <t xml:space="preserve">Se consideran el o la suma de artefcatos que alimenta el tramo estudiado.
======</t>
      </text>
    </comment>
    <comment authorId="0" ref="J31">
      <text>
        <t xml:space="preserve">Diámetros en tubo de polietileno unión por termofusión desde 20mm diametro exterior (medidas comerciales) y 13.12mm o 1/2 " interior (medidas expresadas en la Tabla 3 de Gas del Estado) Longitud de 4mts
======</t>
      </text>
    </comment>
    <comment authorId="0" ref="L31">
      <text>
        <t xml:space="preserve">Diámetros en tubo de acero epoxi unión roscada desde 1/2" Longitud de 6,40mts
======</t>
      </text>
    </comment>
    <comment authorId="0" ref="A50">
      <text>
        <t xml:space="preserve">Colocar esta tabla en los cálculos indicando Longitudes y Diámetros de cañerías
======</t>
      </text>
    </comment>
    <comment authorId="0" ref="A95">
      <text>
        <t xml:space="preserve">Los tramos que no utilizan se vacían y minimizan para q no afecten sus cálculos.
======</t>
      </text>
    </comment>
    <comment authorId="0" ref="B105">
      <text>
        <t xml:space="preserve">Considerar accesorios desde medidor hasta boca de conexión del artefacto considerado
======</t>
      </text>
    </comment>
    <comment authorId="0" ref="C282">
      <text>
        <t xml:space="preserve">Completar con las longitudes reales que se establecieron en el paso 3
======</t>
      </text>
    </comment>
    <comment authorId="0" ref="E282">
      <text>
        <t xml:space="preserve">Completar con los consumos previstos para cada tramo que se establecieron en el paso 3
======</t>
      </text>
    </comment>
    <comment authorId="0" ref="I282">
      <text>
        <t xml:space="preserve">Longitudes obtenidas en el paso 4 para cada tramo de la instalación
======</t>
      </text>
    </comment>
    <comment authorId="0" ref="L282">
      <text>
        <t xml:space="preserve">Con los datos de consumo previsto y longitudes definitivas se ingresa a la Tabla 3 de la NAG 200 y se obtienen Diámetros Definitivos para cada tramo
======</t>
      </text>
    </comment>
    <comment authorId="0" ref="G283">
      <text>
        <t xml:space="preserve">Principalmente en Cañerías de Polietileno con alma de acero
======</t>
      </text>
    </comment>
    <comment authorId="0" ref="H283">
      <text>
        <t xml:space="preserve">Principalmente en Cañerías de Acero roscadas recubiertas con pintura epoxi
======</t>
      </text>
    </comment>
    <comment authorId="0" ref="A296">
      <text>
        <t xml:space="preserve">La normativa NAG-200 (en consulta pública) establece que las instalaciones de gas para oficinas y locales comerciales se rigen por el método de cálculo detallado en el Anexo B, apartado B.3.2. Si bien el reglamento se centra en instalaciones domiciliarias, su alcance también incluye instalaciones comerciales e industriales. Por ejemplo: específicamente para los locales comerciales o industriales, el documento permite prescindir de las rejillas de ventilación en espacios de 400 m³ o más si se asegura una renovación regular de aire y no se destinan a actividades deportivas. Además, se definen requisitos particulares para la instalación de secarropas en lavanderías comerciales, donde se deben considerar aberturas de ventilación mínimas según la potencia instalada.
======</t>
      </text>
    </comment>
    <comment authorId="0" ref="A304">
      <text>
        <t xml:space="preserve">Completar en caso de encontrarse los Medidores colocados por piso
======</t>
      </text>
    </comment>
  </commentList>
</comments>
</file>

<file path=xl/comments8.xml><?xml version="1.0" encoding="utf-8"?>
<comments xmlns:r="http://schemas.openxmlformats.org/officeDocument/2006/relationships" xmlns="http://schemas.openxmlformats.org/spreadsheetml/2006/main" xmlns:xr="http://schemas.microsoft.com/office/spreadsheetml/2014/revision">
  <authors>
    <author/>
  </authors>
  <commentList>
    <comment authorId="0" ref="A17">
      <text>
        <t xml:space="preserve">Nombre o Identificación del artefacto para el cálculo
======</t>
      </text>
    </comment>
    <comment authorId="0" ref="E17">
      <text>
        <t xml:space="preserve">Conversión del consumo considerando el poder calorífico del tipo de gas utilizado.
======</t>
      </text>
    </comment>
    <comment authorId="0" ref="G17">
      <text>
        <t xml:space="preserve">Especificar: Marca, Modelo, Tipo de combustión, ventilación, capacidad,
======</t>
      </text>
    </comment>
    <comment authorId="0" ref="D31">
      <text>
        <t xml:space="preserve">Longitud desde Te a Artefacto, entre 2 Te o entre el Medidor y la 1ra Te
======</t>
      </text>
    </comment>
    <comment authorId="0" ref="F31">
      <text>
        <t xml:space="preserve">Redondear valores hacia arriba para el ingreso a Tabla 3 (Gas del Estado 1982)
======</t>
      </text>
    </comment>
    <comment authorId="0" ref="H31">
      <text>
        <t xml:space="preserve">Se consideran el o la suma de artefcatos que alimenta el tramo estudiado.
======</t>
      </text>
    </comment>
    <comment authorId="0" ref="J31">
      <text>
        <t xml:space="preserve">Diámetros en tubo de polietileno unión por termofusión desde 20mm diametro exterior (medidas comerciales) y 13.12mm o 1/2 " interior (medidas expresadas en la Tabla 3 de Gas del Estado) Longitud de 4mts
======</t>
      </text>
    </comment>
    <comment authorId="0" ref="L31">
      <text>
        <t xml:space="preserve">Diámetros en tubo de acero epoxi unión roscada desde 1/2" Longitud de 6,40mts
======</t>
      </text>
    </comment>
    <comment authorId="0" ref="A50">
      <text>
        <t xml:space="preserve">Colocar esta tabla en los cálculos indicando Longitudes y Diámetros de cañerías
======</t>
      </text>
    </comment>
    <comment authorId="0" ref="A95">
      <text>
        <t xml:space="preserve">Los tramos que no utilizan se vacían y minimizan para q no afecten sus cálculos.
======</t>
      </text>
    </comment>
    <comment authorId="0" ref="B105">
      <text>
        <t xml:space="preserve">Considerar accesorios desde medidor hasta boca de conexión del artefacto considerado
======</t>
      </text>
    </comment>
    <comment authorId="0" ref="C282">
      <text>
        <t xml:space="preserve">Completar con las longitudes reales que se establecieron en el paso 3
======</t>
      </text>
    </comment>
    <comment authorId="0" ref="E282">
      <text>
        <t xml:space="preserve">Completar con los consumos previstos para cada tramo que se establecieron en el paso 3
======</t>
      </text>
    </comment>
    <comment authorId="0" ref="I282">
      <text>
        <t xml:space="preserve">Longitudes obtenidas en el paso 4 para cada tramo de la instalación
======</t>
      </text>
    </comment>
    <comment authorId="0" ref="L282">
      <text>
        <t xml:space="preserve">Con los datos de consumo previsto y longitudes definitivas se ingresa a la Tabla 3 de la NAG 200 y se obtienen Diámetros Definitivos para cada tramo
======</t>
      </text>
    </comment>
    <comment authorId="0" ref="G283">
      <text>
        <t xml:space="preserve">Principalmente en Cañerías de Polietileno con alma de acero
======</t>
      </text>
    </comment>
    <comment authorId="0" ref="H283">
      <text>
        <t xml:space="preserve">Principalmente en Cañerías de Acero roscadas recubiertas con pintura epoxi
======</t>
      </text>
    </comment>
    <comment authorId="0" ref="A296">
      <text>
        <t xml:space="preserve">La normativa NAG-200 (en consulta pública) establece que las instalaciones de gas para oficinas y locales comerciales se rigen por el método de cálculo detallado en el Anexo B, apartado B.3.2. Si bien el reglamento se centra en instalaciones domiciliarias, su alcance también incluye instalaciones comerciales e industriales. Por ejemplo: específicamente para los locales comerciales o industriales, el documento permite prescindir de las rejillas de ventilación en espacios de 400 m³ o más si se asegura una renovación regular de aire y no se destinan a actividades deportivas. Además, se definen requisitos particulares para la instalación de secarropas en lavanderías comerciales, donde se deben considerar aberturas de ventilación mínimas según la potencia instalada.
======</t>
      </text>
    </comment>
    <comment authorId="0" ref="A304">
      <text>
        <t xml:space="preserve">Completar en caso de encontrarse los Medidores colocados por piso
======</t>
      </text>
    </comment>
  </commentList>
</comments>
</file>

<file path=xl/comments9.xml><?xml version="1.0" encoding="utf-8"?>
<comments xmlns:r="http://schemas.openxmlformats.org/officeDocument/2006/relationships" xmlns="http://schemas.openxmlformats.org/spreadsheetml/2006/main" xmlns:xr="http://schemas.microsoft.com/office/spreadsheetml/2014/revision">
  <authors>
    <author/>
  </authors>
  <commentList>
    <comment authorId="0" ref="A23">
      <text>
        <t xml:space="preserve">Luego de definir la opción según disposición de la instalación en la obra estudiada, ocultar el resto de las opciones.
======</t>
      </text>
    </comment>
    <comment authorId="0" ref="A26">
      <text>
        <t xml:space="preserve">Ejemplo de instalación de gas natural de 8 medidores en nichos individuales a lo largo de un pasillo. (Podría tomarse como ejemplo de cálculo para medidores por pisos a lo largo de una montante vertical) Reemplazar aquí esquema de la propuesta de instalación estudiada indicando Distancias, Medidores y Nomenclado de "T" de derivación y/o codo final
======</t>
      </text>
    </comment>
    <comment authorId="0" ref="A43">
      <text>
        <t xml:space="preserve">Aclarar cual es el nombre dado a la "T" que alimenta a cada medidor/unidad para luego calcular cantidad de medidores por tramos.
Posible nombrar cada unidad de vivienda por tipo en el esquema y no solo 1 letra, ayuda a facilitar la identificación
======</t>
      </text>
    </comment>
    <comment authorId="0" ref="J43">
      <text>
        <t xml:space="preserve">Hace referencia a los valores calculados en el consumo total de las distintas unidades locativas en las pestañas interiores (Item 2 )
Para modificar los valores o sumar otras unidades de propiedad privada en esta columna:
1-hacer doble click en la celda que corresponde en esta columna,
2- colocar =,
3- hacer click en la celda con el valor de consumo en las pestañas anteriores (de no haberse modificado la tabla original es la celda J28 o J37 en las pestañas "PH")
======</t>
      </text>
    </comment>
    <comment authorId="0" ref="A52">
      <text>
        <t xml:space="preserve">Recordar: el tramo, más cercano al cuadro de regulación en línea municipal, indica el diámetro con el que se saldrá del cuadro de regulación
======</t>
      </text>
    </comment>
    <comment authorId="0" ref="B52">
      <text>
        <t xml:space="preserve">Longitud Total hasta el medidor más alejado
VALOR UTILIZADO PARA INGRESAR A LA TABLA 2
======</t>
      </text>
    </comment>
    <comment authorId="0" ref="C52">
      <text>
        <t xml:space="preserve">Es la cantidad de medidores que se suman solamente hasta el tramo considerado
======</t>
      </text>
    </comment>
    <comment authorId="0" ref="D52">
      <text>
        <t xml:space="preserve">Este es la cantidad de medidores solicitada para ingresar a la TABLA 2
======</t>
      </text>
    </comment>
    <comment authorId="0" ref="E52">
      <text>
        <t xml:space="preserve">Recordar considerar la diversidad de consumos calculados según tipo de unidad (datos presentes en las pestañas anteriores de este archivo)
Sumar el consumo de cada unidad por la cantidad que hay de cada uno en ese tramo.
======</t>
      </text>
    </comment>
    <comment authorId="0" ref="G52">
      <text>
        <t xml:space="preserve">Las fórmulas en esta columna corresponden al caso graficado (ejemplo1). 
Lógica del cálculo:
De ser una distribución similar al ejemplo 1, se suma en forma acumulativa cada tramo a medida que se acercan al medidor. Dicho de otra forma Sumar en forma acumulativa el consumo de cada medidor por tramo desde el tramo más alejado del regulador al tramo más cercano.
En caso de haber variantes en distribución de Medidores y Consumos de Viviendas (como puede ser tener 2 troncales por tener el proyecto 2 torres) se deberán estudiar nuevos cálculos.
======</t>
      </text>
    </comment>
    <comment authorId="0" ref="I52">
      <text>
        <t xml:space="preserve">Completar con el Valor de Diámetro Interior de Cañería obtenido de la Tabla N°2 de NAG 200 (pág 196)
======</t>
      </text>
    </comment>
    <comment authorId="0" ref="J52">
      <text>
        <t xml:space="preserve">Se recuerda que las medidas comerciales son los diámetros exteriores de las cañerías. En el margen derecho de esta tabla hay a disposición las tablas publicadas por los fabricantes destacados de la región para corroborar diámetros de prolongaciones domiciliares.
======</t>
      </text>
    </comment>
    <comment authorId="0" ref="A64">
      <text>
        <t xml:space="preserve">Esta tabla debe estar en la presentación del dimensionamiento indicando cantidad de medidores en forma acumulativa y longitud de prolongación por la que se obtienen los distintos diámetros de prolongación para cada tramo
======</t>
      </text>
    </comment>
    <comment authorId="0" ref="A97">
      <text>
        <t xml:space="preserve">A la izquierda: Esquema ejemplo de distribución de prolongación domiciliaria.
A la derecha: Gráfico extraido de la NAG 200 con las medidas indicadas por la normativa.
======</t>
      </text>
    </comment>
    <comment authorId="0" ref="A98">
      <text>
        <t xml:space="preserve">Colocar Esquema de la propuesta de instalación estudiada con identificación de barrales, cantidad de medidores en cada uno, cotas con las distintas longitudes de de los tramos. Luego colocar los diámetros obtenidos
======</t>
      </text>
    </comment>
    <comment authorId="0" ref="A127">
      <text>
        <t xml:space="preserve">Ordenar y distribuir medidores según el barral que los alimentan.
======</t>
      </text>
    </comment>
    <comment authorId="0" ref="H127">
      <text>
        <t xml:space="preserve">Hace referencia a los valores calculados en el consumo total por vivienda en las pestañas anteriores (Item 2)
Para modificar los valores o sumar otros en esta columna:
1-hacer doble click en la celda que corresponde en esta columna,
2- colocar =,
3- hacer click en la celda con el valor de consumo en las pestañas anteriores
======</t>
      </text>
    </comment>
    <comment authorId="0" ref="A137">
      <text>
        <t xml:space="preserve">La normativa NAG 200 establece un máximo de 4 barrales en sentido vertical.
A considerar si realmente es posible realizar una cómoda visualización y se contempla facilidad de mantenimiento el instalar medidores en alturas cercanas a los 2 metros de altura.
======</t>
      </text>
    </comment>
    <comment authorId="0" ref="D137">
      <text>
        <t xml:space="preserve">Longitud total: desde reguladores en la línea municipal hasta el extremo final del ramal más lejano. Esta longitud máx se utiliza tanto para calcular de LM al extremo superior de la columna común, como también para los barrales horizontales.
======</t>
      </text>
    </comment>
    <comment authorId="0" ref="E137">
      <text>
        <t xml:space="preserve">De LM hasta el extremo superior de la columna se consideran todos los medidores alimentados. Se consideran para los barrales solo los medidores alimentados en cada uno con un máximo de 5 medidores.
======</t>
      </text>
    </comment>
    <comment authorId="0" ref="I137">
      <text>
        <t xml:space="preserve">Completar con el Valor de Diámetro Interior de Cañería obtenido de la Tabla N°2 de NAG 200 (pág 196)
======</t>
      </text>
    </comment>
    <comment authorId="0" ref="K137">
      <text>
        <t xml:space="preserve">Se recuerda que las medidas comerciales son los diámetros exteriores de las cañerías. En el margen derecho de esta tabla hay a disposición las tablas publicadas por los fabricantes destacados de la región para corroborar diámetros de prolongaciones domiciliares.
======</t>
      </text>
    </comment>
    <comment authorId="0" ref="A183">
      <text>
        <t xml:space="preserve">Colocar Esquema con Distancias, Medidores y Nomenclado de "T" de derivación y/o codo final
======</t>
      </text>
    </comment>
    <comment authorId="0" ref="J212">
      <text>
        <t xml:space="preserve">Las fórmulas en esta columna corresponden a la opción graficada. En caso de haber variantes en distribución de Medidores y Consumos de Viviendas se deberán adoptar los cálculos al caso en específico
Estas celdas con fórmulas son el ejemplo base del desarrollo de consumos para reconocer la lógica del cálculo. En estas es posible hacer referencia a los consumos previamente calculados en hojas anteriores.
Para modificar las referencas de los  valores o sumar otros en esta columna:
1-hacer doble click en la celda que corresponde en esta columna,
2- colocar =,
3- hacer click en la celda con el valor de consumo en las pestañas anteriores
======</t>
      </text>
    </comment>
    <comment authorId="0" ref="J215">
      <text>
        <t xml:space="preserve">En este ejemplo la caldera tiene de consumo 400000 kcal/h
======</t>
      </text>
    </comment>
    <comment authorId="0" ref="A221">
      <text>
        <t xml:space="preserve">Tabla predimensionado completada con un ejemplo sugerido por gas del estado, 1982
Indicar en Tablas 2 y 3 los valores obtenidos
======</t>
      </text>
    </comment>
    <comment authorId="0" ref="H222">
      <text>
        <t xml:space="preserve">De acuerdo al diámetro indicado por TABLA2 según longitud y cantidad de medidores, ingresar a TABLA 3: 
1-longitud total (en sentido vertical)
2- diámetro de cañerías (en sentido horizontal)
3- se conoce el CONSUMO MÁXIMO PERMITIDO POR ESE DIÁMETRO
Importante paso para comparar caudal máximo posible y el consumo real de ese tramo de la instalación
======</t>
      </text>
    </comment>
    <comment authorId="0" ref="J222">
      <text>
        <t xml:space="preserve">Paso a realizar solo para primer tramo (del regulador al primer accesorio T) o en caso de 
======</t>
      </text>
    </comment>
    <comment authorId="0" ref="D223">
      <text>
        <t xml:space="preserve">Longitud total: desde reguladores en la línea municipal hasta el extremo final del ramal más lejano para cada "T" de derivación.
======</t>
      </text>
    </comment>
    <comment authorId="0" ref="F223">
      <text>
        <t xml:space="preserve">Para conocer este valor ingresar a TABLA 2 
1-longitud total (en sentido horizontal)
2- cantidad de medidores (en sentido vertical)
3- se obtiene DIAMETRO REAL MÍNIMO
======</t>
      </text>
    </comment>
    <comment authorId="0" ref="J223">
      <text>
        <t xml:space="preserve">Obtenido de Tabla 3
======</t>
      </text>
    </comment>
    <comment authorId="0" ref="A224">
      <text>
        <t xml:space="preserve">Importante, establecer el 1er tramo común a todos los medidores hasta la 1ra "T" derivación
======</t>
      </text>
    </comment>
    <comment authorId="0" ref="D224">
      <text>
        <t xml:space="preserve">Considerar la longitud máxima posible de alimentación del regulador al último medidor (no importa si es domiciliario o de uso común))
======</t>
      </text>
    </comment>
    <comment authorId="0" ref="E224">
      <text>
        <t xml:space="preserve">Cantidad total de medidores (solo domiciliarios) alimentados en la longitud mayor
======</t>
      </text>
    </comment>
    <comment authorId="0" ref="I224">
      <text>
        <t xml:space="preserve">Consumos de todos los medidores (no solo domiciliarios) alimentados por ese tramo
======</t>
      </text>
    </comment>
    <comment authorId="0" ref="D225">
      <text>
        <t xml:space="preserve">Longitud mayor alimentada por ese tramo, del regulador al último medidor
======</t>
      </text>
    </comment>
    <comment authorId="0" ref="E225">
      <text>
        <t xml:space="preserve">Montantes: Cantidad de medidores alimentados p ese tramo
======</t>
      </text>
    </comment>
    <comment authorId="0" ref="I225">
      <text>
        <t xml:space="preserve">Montantes: se verifica el consumo de los medidores alimentados por esa montante
En caso que la montante alimente medidores domiciliarios y otros como comercial o de usos comunes también se deberá realizar la verificación del diámetro por consumo.
======</t>
      </text>
    </comment>
    <comment authorId="0" ref="D226">
      <text>
        <t xml:space="preserve">Ramal con la longitud mayor alimentado por igual montante. Longitud medida desde el regulador al último medidor más lejano de esa montante.
======</t>
      </text>
    </comment>
    <comment authorId="0" ref="E226">
      <text>
        <t xml:space="preserve">Barrales: Cantidad de medidores alimentados p este tramo
======</t>
      </text>
    </comment>
    <comment authorId="0" ref="I226">
      <text>
        <t xml:space="preserve">Barrales: Igual que en la opción de cálculo B. No se verifica el diámetro según el consumo
======</t>
      </text>
    </comment>
    <comment authorId="0" ref="K327">
      <text>
        <t xml:space="preserve">Indicar  Reguladores, Cantidad, Capacidades, Marca y Modelo
======</t>
      </text>
    </comment>
  </commentList>
</comments>
</file>

<file path=xl/sharedStrings.xml><?xml version="1.0" encoding="utf-8"?>
<sst xmlns="http://schemas.openxmlformats.org/spreadsheetml/2006/main" count="2359" uniqueCount="400">
  <si>
    <t>PROF. ARQ. VICTORIA CERESA - MATERIALIDAD 3 - FAPYD -  UNR</t>
  </si>
  <si>
    <t>VALORES CONSUMO MEDIO DE GAS DE ARTEFACTOS DOMÉSTICOS</t>
  </si>
  <si>
    <t>Nota: Gas Natural según NAG 200 (1982)</t>
  </si>
  <si>
    <t>ARTEFACTOS</t>
  </si>
  <si>
    <t>NAG 200*</t>
  </si>
  <si>
    <t>Pag web ENERGAS**</t>
  </si>
  <si>
    <t>GAS A BAJA PRESION</t>
  </si>
  <si>
    <t xml:space="preserve">Se distribuye con una presión manomé trica comprendida entre los 160 mm de columna de agua (1,6 kPа) у 200 mm de columna de agua (2,0 kPa) </t>
  </si>
  <si>
    <t xml:space="preserve">Consumo Medio - Cm </t>
  </si>
  <si>
    <t>Caudal Nominal - Q</t>
  </si>
  <si>
    <t>Consumo</t>
  </si>
  <si>
    <t>kcal/h</t>
  </si>
  <si>
    <t>m3/h</t>
  </si>
  <si>
    <t>Entre 19 mbar y 28 mbar según Nag 200 en consulta de 2019</t>
  </si>
  <si>
    <t>Cocinas</t>
  </si>
  <si>
    <t>GAS A MEDIA PRESION</t>
  </si>
  <si>
    <t>Se distribuye con una presión manométrica comprendida entre 0,5 y 2 kg/cm² (0,049 y 0,196 MPa)</t>
  </si>
  <si>
    <t>Quemador de hornalla chico</t>
  </si>
  <si>
    <t>800-1 000</t>
  </si>
  <si>
    <t>0,086 – 0,11</t>
  </si>
  <si>
    <t>Quemador de hornalla  mediano</t>
  </si>
  <si>
    <t xml:space="preserve">1200-1400 </t>
  </si>
  <si>
    <t>0,13 – 0,15</t>
  </si>
  <si>
    <t>Entre 0.5 bar y 4 bar según Nag 200 en consulta de 2019</t>
  </si>
  <si>
    <t>Quemador de hornalla  grande</t>
  </si>
  <si>
    <t>2 000</t>
  </si>
  <si>
    <t>GAS A ALTA PRESION</t>
  </si>
  <si>
    <t>Se distribuye con una presión manométrica de más de 2 kg/cm² (0,196 MPa).</t>
  </si>
  <si>
    <t>Quemador de hornalla de horno</t>
  </si>
  <si>
    <t>2500-4000</t>
  </si>
  <si>
    <t>0,27 – 0,43</t>
  </si>
  <si>
    <t>Calentadores de agua instantáneo (calefones)</t>
  </si>
  <si>
    <t>Mayor de 4 bar según Nag 200 en consulta de 2019</t>
  </si>
  <si>
    <t>de 10 litros/min</t>
  </si>
  <si>
    <t>15000-16000</t>
  </si>
  <si>
    <t>1,61 – 1,72</t>
  </si>
  <si>
    <t>de 12 litros/min</t>
  </si>
  <si>
    <t>18000-19000</t>
  </si>
  <si>
    <t>1,94 – 2,04</t>
  </si>
  <si>
    <t>Nota: Presión del Gas para Operación de Artefactos según NAG 200 (1982)</t>
  </si>
  <si>
    <t>de 14 litros/min</t>
  </si>
  <si>
    <t>21000-22400</t>
  </si>
  <si>
    <t>2,26 – 2,41</t>
  </si>
  <si>
    <t>Para Gas Natural</t>
  </si>
  <si>
    <t>de 16 litros/min</t>
  </si>
  <si>
    <t xml:space="preserve">24000-25500 </t>
  </si>
  <si>
    <t>2,58 – 2,74</t>
  </si>
  <si>
    <t>Presión normal = 180 mm columna de agua (1,8 kPa) = 0.018 Bar</t>
  </si>
  <si>
    <t>Calentadores de agua de acumulación (termotanques)</t>
  </si>
  <si>
    <t>Presión menor a la normal = 90 mm columna de agua (0,9 кРа) = 0.009 Bar</t>
  </si>
  <si>
    <t>de 50 litros</t>
  </si>
  <si>
    <t>4000-5000</t>
  </si>
  <si>
    <t>0,43 – 0,54</t>
  </si>
  <si>
    <t>Presión mayor a la normal =270 mm columna de agua (2,7 kPa) = 0.027 Bar</t>
  </si>
  <si>
    <t>de 75 litros</t>
  </si>
  <si>
    <t>5000-6500</t>
  </si>
  <si>
    <t>0,54 – 0,70</t>
  </si>
  <si>
    <t>Para Gas Envasado</t>
  </si>
  <si>
    <t>de 110 litros</t>
  </si>
  <si>
    <t>6500-8000</t>
  </si>
  <si>
    <t>0,70 – 0,86</t>
  </si>
  <si>
    <t>Presión normal 280 mm columna de agua (2,8 kPa) = 0.028 Bar</t>
  </si>
  <si>
    <t>de 150 litros</t>
  </si>
  <si>
    <t>8000-9500</t>
  </si>
  <si>
    <t>0,86 – 1,02</t>
  </si>
  <si>
    <t xml:space="preserve"> Presión menor a la normal = 210 mm columna de agua (2,1 kPa) = 0.021 Bar</t>
  </si>
  <si>
    <t>Calentadores de agua de acumulación de rápida recuperación (termotanques alta recuperación)</t>
  </si>
  <si>
    <t>Presión mayor a la norma! = 330 mm columna de agua (3,3 kPa) = 0.033 Bar</t>
  </si>
  <si>
    <t>de 30 litros</t>
  </si>
  <si>
    <t>-</t>
  </si>
  <si>
    <t>de 40 litros</t>
  </si>
  <si>
    <t>de 76 litros</t>
  </si>
  <si>
    <t>Calentadores de ambientes (calefactores) de cámara de combustión abierta y con ventilación al exterior.</t>
  </si>
  <si>
    <t>Calefacción Doméstica</t>
  </si>
  <si>
    <t>Calentadores de ambientes (calefactores) de cámara de combustión estanca (balanceados)</t>
  </si>
  <si>
    <t>Artefactos de calefacción central por aire caliente a circulación forzada</t>
  </si>
  <si>
    <t>ámbito doméstico</t>
  </si>
  <si>
    <t>12000-60000</t>
  </si>
  <si>
    <t>1,29 – 6,45</t>
  </si>
  <si>
    <t>ámbito comercial</t>
  </si>
  <si>
    <t xml:space="preserve">60000-600000 </t>
  </si>
  <si>
    <t>6,45 – 64,52</t>
  </si>
  <si>
    <t xml:space="preserve">0,070 dm3 – 0,090 dm3 </t>
  </si>
  <si>
    <t xml:space="preserve">0,090 dm3 – 0,120 dm3 </t>
  </si>
  <si>
    <t xml:space="preserve">0,225 dm3 – 0,300 dm3 </t>
  </si>
  <si>
    <t>Secadores de ropa</t>
  </si>
  <si>
    <t>Consumo aproximado por kg de ropa húmeda centrifugada</t>
  </si>
  <si>
    <t xml:space="preserve">Equipos con consumo de </t>
  </si>
  <si>
    <t>2000 – 4000</t>
  </si>
  <si>
    <t>0,22 – 0,43</t>
  </si>
  <si>
    <t>Calderas individuales</t>
  </si>
  <si>
    <t>NOTA: Se indican los valores de consumo medio promedio en kcal/h de los artefactos del tipo doméstico más comúnmente utilizados, para otros artefactos o valores más exactos, los valores deben extraerse de la información técnica proporcionada por los fabricantes.</t>
  </si>
  <si>
    <t>Bibliografía</t>
  </si>
  <si>
    <r>
      <rPr>
        <rFont val="Calibri, Arial"/>
        <color rgb="FF000000"/>
        <sz val="9.0"/>
        <u/>
      </rPr>
      <t>-Energas (s.f.).</t>
    </r>
    <r>
      <rPr>
        <rFont val="Calibri, Arial"/>
        <i/>
        <color rgb="FF000000"/>
        <sz val="9.0"/>
        <u/>
      </rPr>
      <t>El consumo de gas de los artefactos</t>
    </r>
    <r>
      <rPr>
        <rFont val="Calibri, Arial"/>
        <color rgb="FF000000"/>
        <sz val="9.0"/>
        <u/>
      </rPr>
      <t xml:space="preserve"> </t>
    </r>
    <r>
      <rPr>
        <rFont val="Calibri, Arial"/>
        <color rgb="FF1155CC"/>
        <sz val="9.0"/>
        <u/>
      </rPr>
      <t>https://www.enargas.gob.ar/secciones/eficiencia-energetica/consumo-artefactos.php</t>
    </r>
  </si>
  <si>
    <r>
      <rPr>
        <rFont val="Calibri, Arial"/>
        <i/>
        <color rgb="FF000000"/>
        <sz val="9.0"/>
        <u/>
      </rPr>
      <t>-</t>
    </r>
    <r>
      <rPr>
        <rFont val="Calibri, Arial"/>
        <i val="0"/>
        <color rgb="FF000000"/>
        <sz val="9.0"/>
        <u/>
      </rPr>
      <t xml:space="preserve">Ente Nacional Regulador de Gas 2019, </t>
    </r>
    <r>
      <rPr>
        <rFont val="Calibri, Arial"/>
        <i/>
        <color rgb="FF000000"/>
        <sz val="9.0"/>
        <u/>
      </rPr>
      <t xml:space="preserve">Reglamento Técnico para la ejecución de instalaciones internas domiciliarias de gas </t>
    </r>
    <r>
      <rPr>
        <rFont val="Calibri, Arial"/>
        <i val="0"/>
        <color rgb="FF000000"/>
        <sz val="9.0"/>
        <u/>
      </rPr>
      <t>(NAG 200 ) - En consulta pública</t>
    </r>
  </si>
  <si>
    <r>
      <rPr>
        <rFont val="Calibri, Arial"/>
        <i/>
        <color rgb="FF000000"/>
        <sz val="9.0"/>
        <u/>
      </rPr>
      <t>-</t>
    </r>
    <r>
      <rPr>
        <rFont val="Calibri, Arial"/>
        <i val="0"/>
        <color rgb="FF000000"/>
        <sz val="9.0"/>
        <u/>
      </rPr>
      <t xml:space="preserve">Gas del Estado 1982, </t>
    </r>
    <r>
      <rPr>
        <rFont val="Calibri, Arial"/>
        <i/>
        <color rgb="FF000000"/>
        <sz val="9.0"/>
        <u/>
      </rPr>
      <t xml:space="preserve">Disposiciones y Normas Mínimas para la Ejecución de Instalaciones Domiciliarias de Gas </t>
    </r>
    <r>
      <rPr>
        <rFont val="Calibri, Arial"/>
        <i val="0"/>
        <color rgb="FF000000"/>
        <sz val="9.0"/>
        <u/>
      </rPr>
      <t xml:space="preserve">(NAG 200 ) </t>
    </r>
    <r>
      <rPr>
        <rFont val="Calibri, Arial"/>
        <i/>
        <color rgb="FF1155CC"/>
        <sz val="9.0"/>
        <u/>
      </rPr>
      <t>https://www.argentina.gob.ar/sites/default/files/nag_200_1.pdf</t>
    </r>
    <r>
      <rPr>
        <rFont val="Calibri, Arial"/>
        <i/>
        <color rgb="FF666666"/>
        <sz val="9.0"/>
        <u/>
      </rPr>
      <t xml:space="preserve"> </t>
    </r>
  </si>
  <si>
    <r>
      <rPr>
        <rFont val="Calibri, Arial"/>
        <i/>
        <color rgb="FF000000"/>
        <sz val="9.0"/>
        <u/>
      </rPr>
      <t>-</t>
    </r>
    <r>
      <rPr>
        <rFont val="Calibri, Arial"/>
        <i val="0"/>
        <color rgb="FF000000"/>
        <sz val="9.0"/>
        <u/>
      </rPr>
      <t>Quadri N.P. 1988, I</t>
    </r>
    <r>
      <rPr>
        <rFont val="Calibri, Arial"/>
        <i/>
        <color rgb="FF000000"/>
        <sz val="9.0"/>
        <u/>
      </rPr>
      <t xml:space="preserve">nstalaciones de gas. </t>
    </r>
    <r>
      <rPr>
        <rFont val="Calibri, Arial"/>
        <i val="0"/>
        <color rgb="FF000000"/>
        <sz val="9.0"/>
        <u/>
      </rPr>
      <t>Librería y Editorial Alsina</t>
    </r>
  </si>
  <si>
    <t>s.e.u.o</t>
  </si>
  <si>
    <t>v: 30- 04- 24</t>
  </si>
  <si>
    <t>PROF. ARQ. VICTORIA CERESA - DOCENTE MATERIALIDAD 3 - CÁTEDRA PANVINI - FAPYD -  UNR</t>
  </si>
  <si>
    <t>contacto: victoriaceresafapyd@gmail.com</t>
  </si>
  <si>
    <t>Valores a completar según proyecto</t>
  </si>
  <si>
    <t>Celdas con Fórmulas y Referencias</t>
  </si>
  <si>
    <t>MATERIAL DIDÁCTICO - PREDIMENSIONAMIENTO CAÑERÍA INTERNA DE INSTALACIÓN DOMICILIARIA DE GAS</t>
  </si>
  <si>
    <t>Poder calorífico correspondiente al gas utilizado por la instalación</t>
  </si>
  <si>
    <t>GN</t>
  </si>
  <si>
    <t>Kcal/m3</t>
  </si>
  <si>
    <t>Consideraciones en la Ubicación de la Cañerías Internas NAG 200 (1982) pág 124</t>
  </si>
  <si>
    <t>Las cañerías bajo tierra se colocarán como mínimo a una profundidad de 0,30 m y podrán descansar sobre el terreno cuando la consistencia del mismo lo permita; en caso contrario, deberán apoyarse sobre un lecho de ladrillos comunes bien asentados en todo su recorrido, o en su defecto sobre pilares a una distancia no mayor de 1,50 m entre sí. (NAG 200 pag 134)</t>
  </si>
  <si>
    <t>Las cañerías bajo piso de mosaicos, cemento, etc., los caños podrán disponerse en el contrapiso de los mismos.</t>
  </si>
  <si>
    <t>En edificios de varios pisos, los caños que no pertenezcan a una vivienda deben recorrer preferentemente lugares de uso común a todas las viviendas (paliers, paredes, etc.). Cuando esto no sea posible se consultará a la Oficina Técnica correspondiente a fin de adoptar los recaudos de seguridad que se estimen convenientes para el caso (por ejemplo, entubamientos, ventilaciones, etc.).</t>
  </si>
  <si>
    <t xml:space="preserve"> Las, cañerías no podrán cruzar próximas a canillas, de tal manera que no estén constantemente sujetas a la acción de la humedad, salvo que posean adecuada protección para soportar dicha circunstançia; asimismo estarán alejadas de todo conductor eléctrico.
</t>
  </si>
  <si>
    <t>No podrán cruzar o pasar dentro de chimeneas. Cuando corran adosadas exteriormente a una chimenea o cañería de calefacción deberán tener aislación térmica. Cuando corran adosadas a tabiques de madera, irán sólidamente engrapadas al mismo.</t>
  </si>
  <si>
    <t>VIVIENDA UNIFAMILIAR</t>
  </si>
  <si>
    <t>1-//  ARTEFACTOS</t>
  </si>
  <si>
    <t>ARTEFACTO</t>
  </si>
  <si>
    <t>CONSUMO en kcal/h</t>
  </si>
  <si>
    <t>CONSUMO m3/h</t>
  </si>
  <si>
    <t>DESCRIPCIÓN</t>
  </si>
  <si>
    <t>2- //  CONSUMO TOTAL UNIDAD</t>
  </si>
  <si>
    <t>3- // RESUMEN TRAMOS, LONGITUDES Y CONSUMOS REALES</t>
  </si>
  <si>
    <t>TRAMOS</t>
  </si>
  <si>
    <t>Long. parcial m</t>
  </si>
  <si>
    <t>LONGIT. REAL m</t>
  </si>
  <si>
    <t>Diámetro m</t>
  </si>
  <si>
    <t>Diámetro pulgadas</t>
  </si>
  <si>
    <t>A - Calefactor 1</t>
  </si>
  <si>
    <t>B - Calefactor 2</t>
  </si>
  <si>
    <t>C - Cocina</t>
  </si>
  <si>
    <t>C - Calefón</t>
  </si>
  <si>
    <t>Medidor - A</t>
  </si>
  <si>
    <t>A - B</t>
  </si>
  <si>
    <t>B - C</t>
  </si>
  <si>
    <t>Notas guía:</t>
  </si>
  <si>
    <r>
      <rPr>
        <rFont val="Calibri"/>
        <color rgb="FF666666"/>
        <sz val="10.0"/>
      </rPr>
      <t xml:space="preserve">Longitud Real del </t>
    </r>
    <r>
      <rPr>
        <rFont val="Calibri"/>
        <b/>
        <color rgb="FF666666"/>
        <sz val="10.0"/>
      </rPr>
      <t>Tramo entre el Medidor y 1ra "T " bifurcación</t>
    </r>
    <r>
      <rPr>
        <rFont val="Calibri"/>
        <color rgb="FF666666"/>
        <sz val="10.0"/>
      </rPr>
      <t xml:space="preserve"> = la longitud real máxima de toda la instalación (del medidor al artefacto de consumo más alejado). El consumo es el de todos los artefactos a alimentar.</t>
    </r>
  </si>
  <si>
    <r>
      <rPr>
        <rFont val="Calibri"/>
        <color rgb="FF666666"/>
        <sz val="10.0"/>
      </rPr>
      <t xml:space="preserve">Longitud Real de los </t>
    </r>
    <r>
      <rPr>
        <rFont val="Calibri"/>
        <b/>
        <color rgb="FF666666"/>
        <sz val="10.0"/>
      </rPr>
      <t>Tramos entre distintas "T" bifurcaciones</t>
    </r>
    <r>
      <rPr>
        <rFont val="Calibri"/>
        <color rgb="FF666666"/>
        <sz val="10.0"/>
      </rPr>
      <t xml:space="preserve"> = es la longitud mayor desde el Medidor hasta el artefacto más alejado posible que alimente ese tramo. Se contemplan todos los consumos que debe alimentar ese tramo.</t>
    </r>
  </si>
  <si>
    <r>
      <rPr>
        <rFont val="Calibri"/>
        <color rgb="FF666666"/>
        <sz val="10.0"/>
      </rPr>
      <t>Longitud Real de los</t>
    </r>
    <r>
      <rPr>
        <rFont val="Calibri"/>
        <b/>
        <color rgb="FF666666"/>
        <sz val="10.0"/>
      </rPr>
      <t xml:space="preserve"> Tramos entre una "T" bifurcaciones y el artefacto (consumo) a alimentar </t>
    </r>
    <r>
      <rPr>
        <rFont val="Calibri"/>
        <color rgb="FF666666"/>
        <sz val="10.0"/>
      </rPr>
      <t>= es la longitud desde Medidor hasta el artefacto. Se contemplan solo el consumo de ese artefacto ya que es el último del ramal</t>
    </r>
  </si>
  <si>
    <t>Tablas específicas según fabricantes</t>
  </si>
  <si>
    <t>Sigas Termofusión por Grupo Dema</t>
  </si>
  <si>
    <t>pág 22 Gas Natural</t>
  </si>
  <si>
    <t>https://www.grupodema.com.ar/bundles/app/front/images/Manual%20Sigas%2019-06-2025.pdf</t>
  </si>
  <si>
    <t>Fusiogas por Industrias Salladillo SA</t>
  </si>
  <si>
    <t>pág 19 Gas Natural</t>
  </si>
  <si>
    <t>https://www.industriassaladillo.com.ar/downloads/fusiogas.pdf</t>
  </si>
  <si>
    <t>Cañería  por IPS Vantec +</t>
  </si>
  <si>
    <t>https://ips-arg.com/wp-content/uploads/2019/05/SISTEMA-IPS-GAS-MANUAL-T%C3%89CNICO.pdf</t>
  </si>
  <si>
    <t xml:space="preserve">Nota: Diámetro interno de 9,5 mm no se fabrica más en los 2 fabricantes más importantes del sector											</t>
  </si>
  <si>
    <t>4- // CÁLCULO  DE LONGITUDES EQUIVALENTES por perdidas de carga por tramo</t>
  </si>
  <si>
    <t>Tramos desde "T" (derivación) a Artefacto= Se consideran la longitud desde el medidor hasta el artefacto y todos los accesorios por los que pasa el fluido para llegar hasta el artefacto considerado</t>
  </si>
  <si>
    <t>Tramos entre "T" (derivación) y Te (derivación) = Se considera la longitud mayor (al artefacto más lejano alimentado por ese tramo) y todos los accesorios desde Medidor hasta el Artefacto más alejado alimentado por ese tramo.</t>
  </si>
  <si>
    <t xml:space="preserve">Tramo entre Medidor y la 1ra "T" (derivación) = Se considera la longitud mayor de la instalación (al artefacto más lejano alimentado por ese tramo) y todos los accesorios desde Medidor hasta el Artefacto más lejano </t>
  </si>
  <si>
    <t>Tener en cuanta las distancias reglamentarias y comodidad de accionamiento de LLP</t>
  </si>
  <si>
    <t>Preveer siempre la colocación de 1 LLP previa a cada artefacto de consumo de gas</t>
  </si>
  <si>
    <t>Para el cálculo de equivalencia de las "T" (derivaciones) se toma el diámetro mayor, del tramo previo.</t>
  </si>
  <si>
    <t>Gas del Estado en NAG 200 de 1982, establece que las reducciones se pueden no considerar para consumos en viviendas</t>
  </si>
  <si>
    <t>TRAMO</t>
  </si>
  <si>
    <t>Cant.</t>
  </si>
  <si>
    <t>Accesorios</t>
  </si>
  <si>
    <t>Cant Diámetros Equiv.</t>
  </si>
  <si>
    <t>Diámetro Cañeria Real (m)</t>
  </si>
  <si>
    <t>Longitud Equivalente (m)</t>
  </si>
  <si>
    <t>Válvula macho  o LL P</t>
  </si>
  <si>
    <t>Codos a 90°</t>
  </si>
  <si>
    <t>Codos a 45°</t>
  </si>
  <si>
    <t>Te flujo a través</t>
  </si>
  <si>
    <t>Te flujo a 90°</t>
  </si>
  <si>
    <t xml:space="preserve">Reducción </t>
  </si>
  <si>
    <t>Longitud Equivalente por Accesorios para el Tramo</t>
  </si>
  <si>
    <t>5- // LONGITUDES TOTALES Y DIÁMETROS DEFINITIVOS A CONSIDERAR POR TRAMO</t>
  </si>
  <si>
    <t>Información de fabricantes importantes en la región</t>
  </si>
  <si>
    <t>LONGITUD REAL [m]</t>
  </si>
  <si>
    <t>Consumos [m3/h]</t>
  </si>
  <si>
    <t>Diámetro Reales</t>
  </si>
  <si>
    <t>Longitud Equivalente [m]</t>
  </si>
  <si>
    <t>Longitud Definit. Total [m]</t>
  </si>
  <si>
    <t xml:space="preserve">Diámetro Definitivo </t>
  </si>
  <si>
    <t>Polietileno con alma de acero</t>
  </si>
  <si>
    <t>[mm]</t>
  </si>
  <si>
    <t>["]</t>
  </si>
  <si>
    <t>[m]</t>
  </si>
  <si>
    <t>https://grupodema.com.ar/productos/marcas/sigas-thermofusion</t>
  </si>
  <si>
    <t>Manual</t>
  </si>
  <si>
    <t>https://www.industriassaladillo.com.ar/fp-productos/gas/fusiogas.php</t>
  </si>
  <si>
    <t>https://ips-arg.com/productos/gas/</t>
  </si>
  <si>
    <t>Acero con pintura de protección epoxi</t>
  </si>
  <si>
    <t>Sigas por Grupo Dema</t>
  </si>
  <si>
    <t>Nota: Completar con valores obtenidos de Tabla 3 (ya utilizada en paso 2)</t>
  </si>
  <si>
    <t>https://grupodema.com.ar/bundles/app/front/images/Catalogo-Sistemas_2021.pdf</t>
  </si>
  <si>
    <t>6- // MATERIALIZACIÓN DE LA INSTALACIÓN</t>
  </si>
  <si>
    <t>CAÑERÍAS VISTAS</t>
  </si>
  <si>
    <t>Descripción</t>
  </si>
  <si>
    <t>CAÑERÍAS EMBUTIDAS</t>
  </si>
  <si>
    <t>CONEXIONES</t>
  </si>
  <si>
    <t>VENTILACIONES</t>
  </si>
  <si>
    <t>NICHO REG Y MED</t>
  </si>
  <si>
    <t>Descripción de ser vivienda unifamiliar</t>
  </si>
  <si>
    <t>7- // GABINETE DE REGULACIÓN Y MEDICIÓN</t>
  </si>
  <si>
    <t>CONSUMO TOT m3/h</t>
  </si>
  <si>
    <t xml:space="preserve">MEDIDOR </t>
  </si>
  <si>
    <t>Completar con Capacidad, Marca, etc</t>
  </si>
  <si>
    <t>REGULADOR</t>
  </si>
  <si>
    <t>Completar con Capacidad de el o los medidores, Marca, etc</t>
  </si>
  <si>
    <t>Completar este cálculo con una axonometría de la instalación exponiendo longitudes reales y definitivas, artefactos, accesorios, diámetros reales y definitivos, además de un esquema del nicho de regulación y medición de la vivienda unifamiliar</t>
  </si>
  <si>
    <r>
      <rPr>
        <rFont val="Calibri"/>
        <i/>
        <color rgb="FF000000"/>
        <sz val="8.0"/>
      </rPr>
      <t>-</t>
    </r>
    <r>
      <rPr>
        <rFont val="Calibri"/>
        <i val="0"/>
        <color rgb="FF000000"/>
        <sz val="8.0"/>
      </rPr>
      <t xml:space="preserve">Gas del Estado 1982, </t>
    </r>
    <r>
      <rPr>
        <rFont val="Calibri"/>
        <i/>
        <color rgb="FF000000"/>
        <sz val="8.0"/>
      </rPr>
      <t xml:space="preserve">Disposiciones y Normas Mínimas para la Ejecución de Instalaciones Domiciliarias de Gas </t>
    </r>
    <r>
      <rPr>
        <rFont val="Calibri"/>
        <i val="0"/>
        <color rgb="FF000000"/>
        <sz val="8.0"/>
      </rPr>
      <t>(NAG 200 )</t>
    </r>
  </si>
  <si>
    <r>
      <rPr>
        <rFont val="Calibri"/>
        <i/>
        <color rgb="FF000000"/>
        <sz val="8.0"/>
      </rPr>
      <t>-</t>
    </r>
    <r>
      <rPr>
        <rFont val="Calibri"/>
        <i val="0"/>
        <color rgb="FF000000"/>
        <sz val="8.0"/>
      </rPr>
      <t xml:space="preserve">Ente Nacional Regulador de Gas 2019, </t>
    </r>
    <r>
      <rPr>
        <rFont val="Calibri"/>
        <i/>
        <color rgb="FF000000"/>
        <sz val="8.0"/>
      </rPr>
      <t xml:space="preserve">Reglamento Técnico para la ejecución de instalaciones internas domiciliarias de gas </t>
    </r>
    <r>
      <rPr>
        <rFont val="Calibri"/>
        <i val="0"/>
        <color rgb="FF000000"/>
        <sz val="8.0"/>
      </rPr>
      <t>(NAG 200 ) - En consulta pública</t>
    </r>
  </si>
  <si>
    <r>
      <rPr>
        <rFont val="Calibri"/>
        <i/>
        <color rgb="FF000000"/>
        <sz val="8.0"/>
      </rPr>
      <t>-</t>
    </r>
    <r>
      <rPr>
        <rFont val="Calibri"/>
        <i val="0"/>
        <color rgb="FF000000"/>
        <sz val="8.0"/>
      </rPr>
      <t xml:space="preserve">Ente Nacional Regulador de Gas 2018, </t>
    </r>
    <r>
      <rPr>
        <rFont val="Calibri"/>
        <i/>
        <color rgb="FF000000"/>
        <sz val="8.0"/>
      </rPr>
      <t xml:space="preserve">Procedimiento para la inspección técnica de las instalaciones internas domiciliarias de gas existentes  </t>
    </r>
    <r>
      <rPr>
        <rFont val="Calibri"/>
        <i val="0"/>
        <color rgb="FF000000"/>
        <sz val="8.0"/>
      </rPr>
      <t>(NAG 226 ) - En discusión pública</t>
    </r>
  </si>
  <si>
    <r>
      <rPr>
        <rFont val="Calibri"/>
        <i/>
        <color rgb="FF000000"/>
        <sz val="8.0"/>
      </rPr>
      <t>-</t>
    </r>
    <r>
      <rPr>
        <rFont val="Calibri"/>
        <i val="0"/>
        <color rgb="FF000000"/>
        <sz val="8.0"/>
      </rPr>
      <t>Quadri N.P. 1988, I</t>
    </r>
    <r>
      <rPr>
        <rFont val="Calibri"/>
        <i/>
        <color rgb="FF000000"/>
        <sz val="8.0"/>
      </rPr>
      <t xml:space="preserve">nstalaciones de gas. </t>
    </r>
    <r>
      <rPr>
        <rFont val="Calibri"/>
        <i val="0"/>
        <color rgb="FF000000"/>
        <sz val="8.0"/>
      </rPr>
      <t>Librería y Editorial Alsina</t>
    </r>
  </si>
  <si>
    <t>v: 21- 07- 25</t>
  </si>
  <si>
    <t>Tipos de instalación - Empotradas en paredes, muros o pisos  NAG 200 (2019 en consulta pública) pág 68-69</t>
  </si>
  <si>
    <t>La instalación puede realizarse en las paredes exteriores e interiores, techos, pisos y en los entrepisos, siguiendo un recorrido rectilíneo vertical, horizontal o en forma paralela a las aristas del local.</t>
  </si>
  <si>
    <t xml:space="preserve">La cañería instalada no debe estar sometida a esfuerzos que provoquen tensiones. </t>
  </si>
  <si>
    <t>La tapada o cubrimiento de cañerías empotradas en paredes o pisos, debe realizarse solamente con mezcla de arena y cemento (no debe emplearse cal).</t>
  </si>
  <si>
    <t xml:space="preserve">El trazado de las cañerías empotradas en la pared debe definirse de manera que su ubicación se efectúe en sitios que brinden protección contra daño mecánico. Dicho trazado debe realizarse en una zona comprendida dentro de una franja de 0,30 m medida desde el nivel del techo, la losa del piso o las esquinas del recinto. NOTA: Se puede superar la cota indicada, en los casos en que razones estructurales lo impidan, como ser vigas, columnas, encadenados y dinteles. Se debe ubicar por encima de los dinteles, en forma paralela a las esquinas de las paredes, marcos de aberturas o proyecciones verticales de marcos de puertas a una distancia no mayor de 0,30 m. Se exceptúa de este requisito las derivaciones para los puntos de conexión a los artefactos. </t>
  </si>
  <si>
    <t>La cañería no debe tener contacto con el hierro de las estructuras, varillas de refuerzo o conductores eléctricos.</t>
  </si>
  <si>
    <t>Las canaletas que deban realizarse para empotrar las cañerías no deben comprometer muros estructurales que afecten la solidez del inmueble.</t>
  </si>
  <si>
    <t>Sólo se permiten en instalaciones empotradas, la utilización de uniones mediante sistemas mecánicos que no sean pasible de desarme, quedando prohibidos para estos casos las virolas, abocardados, bridados, etc.</t>
  </si>
  <si>
    <t>Departamento A</t>
  </si>
  <si>
    <r>
      <rPr>
        <rFont val="Calibri"/>
        <color rgb="FF666666"/>
        <sz val="10.0"/>
      </rPr>
      <t xml:space="preserve">Longitud Real del </t>
    </r>
    <r>
      <rPr>
        <rFont val="Calibri"/>
        <b/>
        <color rgb="FF666666"/>
        <sz val="10.0"/>
      </rPr>
      <t>Tramo entre el Medidor y 1ra "T " bifurcación</t>
    </r>
    <r>
      <rPr>
        <rFont val="Calibri"/>
        <color rgb="FF666666"/>
        <sz val="10.0"/>
      </rPr>
      <t xml:space="preserve"> = la longitud real máxima de toda la instalación (del medidor al artefacto de consumo más alejado). El consumo es el de todos los artefactos a alimentar.</t>
    </r>
  </si>
  <si>
    <r>
      <rPr>
        <rFont val="Calibri"/>
        <color rgb="FF666666"/>
        <sz val="10.0"/>
      </rPr>
      <t xml:space="preserve">Longitud Real de los </t>
    </r>
    <r>
      <rPr>
        <rFont val="Calibri"/>
        <b/>
        <color rgb="FF666666"/>
        <sz val="10.0"/>
      </rPr>
      <t>Tramos entre distintas "T" bifurcaciones</t>
    </r>
    <r>
      <rPr>
        <rFont val="Calibri"/>
        <color rgb="FF666666"/>
        <sz val="10.0"/>
      </rPr>
      <t xml:space="preserve"> = es la longitud mayor desde el Medidor hasta el artefacto más alejado posible que alimente ese tramo. Se contemplan todos los consumos que debe alimentar ese tramo.</t>
    </r>
  </si>
  <si>
    <r>
      <rPr>
        <rFont val="Calibri"/>
        <color rgb="FF666666"/>
        <sz val="10.0"/>
      </rPr>
      <t>Longitud Real de los</t>
    </r>
    <r>
      <rPr>
        <rFont val="Calibri"/>
        <b/>
        <color rgb="FF666666"/>
        <sz val="10.0"/>
      </rPr>
      <t xml:space="preserve"> Tramos entre una "T" bifurcaciones y el artefacto (consumo) a alimentar </t>
    </r>
    <r>
      <rPr>
        <rFont val="Calibri"/>
        <color rgb="FF666666"/>
        <sz val="10.0"/>
      </rPr>
      <t>= es la longitud desde Medidor hasta el artefacto. Se contemplan solo el consumo de ese artefacto ya que es el último del ramal</t>
    </r>
  </si>
  <si>
    <t>Cañería  por IPS</t>
  </si>
  <si>
    <t>Completar este cálculo con una axonometría de la instalación exponiendo longitudes reales y definitivas, artefactos, accesorios, diámetros reales y definitivos, ventilaciones de artefactos y locales además de un esquema del nicho de regulación y medición de ser por piso</t>
  </si>
  <si>
    <r>
      <rPr>
        <rFont val="Calibri"/>
        <i/>
        <color rgb="FF000000"/>
        <sz val="8.0"/>
      </rPr>
      <t>-</t>
    </r>
    <r>
      <rPr>
        <rFont val="Calibri"/>
        <i val="0"/>
        <color rgb="FF000000"/>
        <sz val="8.0"/>
      </rPr>
      <t xml:space="preserve">Gas del Estado 1982, </t>
    </r>
    <r>
      <rPr>
        <rFont val="Calibri"/>
        <i/>
        <color rgb="FF000000"/>
        <sz val="8.0"/>
      </rPr>
      <t xml:space="preserve">Disposiciones y Normas Mínimas para la Ejecución de Instalaciones Domiciliarias de Gas </t>
    </r>
    <r>
      <rPr>
        <rFont val="Calibri"/>
        <i val="0"/>
        <color rgb="FF000000"/>
        <sz val="8.0"/>
      </rPr>
      <t>(NAG 200 )</t>
    </r>
  </si>
  <si>
    <r>
      <rPr>
        <rFont val="Calibri"/>
        <i/>
        <color rgb="FF000000"/>
        <sz val="8.0"/>
      </rPr>
      <t>-</t>
    </r>
    <r>
      <rPr>
        <rFont val="Calibri"/>
        <i val="0"/>
        <color rgb="FF000000"/>
        <sz val="8.0"/>
      </rPr>
      <t xml:space="preserve">Ente Nacional Regulador de Gas 2019, </t>
    </r>
    <r>
      <rPr>
        <rFont val="Calibri"/>
        <i/>
        <color rgb="FF000000"/>
        <sz val="8.0"/>
      </rPr>
      <t xml:space="preserve">Reglamento Técnico para la ejecución de instalaciones internas domiciliarias de gas </t>
    </r>
    <r>
      <rPr>
        <rFont val="Calibri"/>
        <i val="0"/>
        <color rgb="FF000000"/>
        <sz val="8.0"/>
      </rPr>
      <t>(NAG 200 ) - En consulta pública</t>
    </r>
  </si>
  <si>
    <r>
      <rPr>
        <rFont val="Calibri"/>
        <i/>
        <color rgb="FF000000"/>
        <sz val="8.0"/>
      </rPr>
      <t>-</t>
    </r>
    <r>
      <rPr>
        <rFont val="Calibri"/>
        <i val="0"/>
        <color rgb="FF000000"/>
        <sz val="8.0"/>
      </rPr>
      <t xml:space="preserve">Ente Nacional Regulador de Gas 2018, </t>
    </r>
    <r>
      <rPr>
        <rFont val="Calibri"/>
        <i/>
        <color rgb="FF000000"/>
        <sz val="8.0"/>
      </rPr>
      <t xml:space="preserve">Procedimiento para la inspección técnica de las instalaciones internas domiciliarias de gas existentes  </t>
    </r>
    <r>
      <rPr>
        <rFont val="Calibri"/>
        <i val="0"/>
        <color rgb="FF000000"/>
        <sz val="8.0"/>
      </rPr>
      <t>(NAG 226 ) - En discusión pública</t>
    </r>
  </si>
  <si>
    <r>
      <rPr>
        <rFont val="Calibri"/>
        <i/>
        <color rgb="FF000000"/>
        <sz val="8.0"/>
      </rPr>
      <t>-</t>
    </r>
    <r>
      <rPr>
        <rFont val="Calibri"/>
        <i val="0"/>
        <color rgb="FF000000"/>
        <sz val="8.0"/>
      </rPr>
      <t>Quadri N.P. 1988, I</t>
    </r>
    <r>
      <rPr>
        <rFont val="Calibri"/>
        <i/>
        <color rgb="FF000000"/>
        <sz val="8.0"/>
      </rPr>
      <t xml:space="preserve">nstalaciones de gas. </t>
    </r>
    <r>
      <rPr>
        <rFont val="Calibri"/>
        <i val="0"/>
        <color rgb="FF000000"/>
        <sz val="8.0"/>
      </rPr>
      <t>Librería y Editorial Alsina</t>
    </r>
  </si>
  <si>
    <t>Departamento B</t>
  </si>
  <si>
    <r>
      <rPr>
        <rFont val="Calibri"/>
        <color rgb="FF666666"/>
        <sz val="10.0"/>
      </rPr>
      <t xml:space="preserve">Longitud Real del </t>
    </r>
    <r>
      <rPr>
        <rFont val="Calibri"/>
        <b/>
        <color rgb="FF666666"/>
        <sz val="10.0"/>
      </rPr>
      <t>Tramo entre el Medidor y 1ra "T " bifurcación</t>
    </r>
    <r>
      <rPr>
        <rFont val="Calibri"/>
        <color rgb="FF666666"/>
        <sz val="10.0"/>
      </rPr>
      <t xml:space="preserve"> = la longitud real máxima de toda la instalación (del medidor al artefacto de consumo más alejado). El consumo es el de todos los artefactos a alimentar.</t>
    </r>
  </si>
  <si>
    <r>
      <rPr>
        <rFont val="Calibri"/>
        <color rgb="FF666666"/>
        <sz val="10.0"/>
      </rPr>
      <t xml:space="preserve">Longitud Real de los </t>
    </r>
    <r>
      <rPr>
        <rFont val="Calibri"/>
        <b/>
        <color rgb="FF666666"/>
        <sz val="10.0"/>
      </rPr>
      <t>Tramos entre distintas "T" bifurcaciones</t>
    </r>
    <r>
      <rPr>
        <rFont val="Calibri"/>
        <color rgb="FF666666"/>
        <sz val="10.0"/>
      </rPr>
      <t xml:space="preserve"> = es la longitud mayor desde el Medidor hasta el artefacto más alejado posible que alimente ese tramo. Se contemplan todos los consumos que debe alimentar ese tramo.</t>
    </r>
  </si>
  <si>
    <r>
      <rPr>
        <rFont val="Calibri"/>
        <color rgb="FF666666"/>
        <sz val="10.0"/>
      </rPr>
      <t>Longitud Real de los</t>
    </r>
    <r>
      <rPr>
        <rFont val="Calibri"/>
        <b/>
        <color rgb="FF666666"/>
        <sz val="10.0"/>
      </rPr>
      <t xml:space="preserve"> Tramos entre una "T" bifurcaciones y el artefacto (consumo) a alimentar </t>
    </r>
    <r>
      <rPr>
        <rFont val="Calibri"/>
        <color rgb="FF666666"/>
        <sz val="10.0"/>
      </rPr>
      <t>= es la longitud desde Medidor hasta el artefacto. Se contemplan solo el consumo de ese artefacto ya que es el último del ramal</t>
    </r>
  </si>
  <si>
    <r>
      <rPr>
        <rFont val="Calibri"/>
        <i/>
        <color rgb="FF000000"/>
        <sz val="8.0"/>
      </rPr>
      <t>-</t>
    </r>
    <r>
      <rPr>
        <rFont val="Calibri"/>
        <i val="0"/>
        <color rgb="FF000000"/>
        <sz val="8.0"/>
      </rPr>
      <t xml:space="preserve">Gas del Estado 1982, </t>
    </r>
    <r>
      <rPr>
        <rFont val="Calibri"/>
        <i/>
        <color rgb="FF000000"/>
        <sz val="8.0"/>
      </rPr>
      <t xml:space="preserve">Disposiciones y Normas Mínimas para la Ejecución de Instalaciones Domiciliarias de Gas </t>
    </r>
    <r>
      <rPr>
        <rFont val="Calibri"/>
        <i val="0"/>
        <color rgb="FF000000"/>
        <sz val="8.0"/>
      </rPr>
      <t>(NAG 200 )</t>
    </r>
  </si>
  <si>
    <r>
      <rPr>
        <rFont val="Calibri"/>
        <i/>
        <color rgb="FF000000"/>
        <sz val="8.0"/>
      </rPr>
      <t>-</t>
    </r>
    <r>
      <rPr>
        <rFont val="Calibri"/>
        <i val="0"/>
        <color rgb="FF000000"/>
        <sz val="8.0"/>
      </rPr>
      <t xml:space="preserve">Ente Nacional Regulador de Gas 2019, </t>
    </r>
    <r>
      <rPr>
        <rFont val="Calibri"/>
        <i/>
        <color rgb="FF000000"/>
        <sz val="8.0"/>
      </rPr>
      <t xml:space="preserve">Reglamento Técnico para la ejecución de instalaciones internas domiciliarias de gas </t>
    </r>
    <r>
      <rPr>
        <rFont val="Calibri"/>
        <i val="0"/>
        <color rgb="FF000000"/>
        <sz val="8.0"/>
      </rPr>
      <t>(NAG 200 ) - En consulta pública</t>
    </r>
  </si>
  <si>
    <r>
      <rPr>
        <rFont val="Calibri"/>
        <i/>
        <color rgb="FF000000"/>
        <sz val="8.0"/>
      </rPr>
      <t>-</t>
    </r>
    <r>
      <rPr>
        <rFont val="Calibri"/>
        <i val="0"/>
        <color rgb="FF000000"/>
        <sz val="8.0"/>
      </rPr>
      <t xml:space="preserve">Ente Nacional Regulador de Gas 2018, </t>
    </r>
    <r>
      <rPr>
        <rFont val="Calibri"/>
        <i/>
        <color rgb="FF000000"/>
        <sz val="8.0"/>
      </rPr>
      <t xml:space="preserve">Procedimiento para la inspección técnica de las instalaciones internas domiciliarias de gas existentes  </t>
    </r>
    <r>
      <rPr>
        <rFont val="Calibri"/>
        <i val="0"/>
        <color rgb="FF000000"/>
        <sz val="8.0"/>
      </rPr>
      <t>(NAG 226 ) - En discusión pública</t>
    </r>
  </si>
  <si>
    <r>
      <rPr>
        <rFont val="Calibri"/>
        <i/>
        <color rgb="FF000000"/>
        <sz val="8.0"/>
      </rPr>
      <t>-</t>
    </r>
    <r>
      <rPr>
        <rFont val="Calibri"/>
        <i val="0"/>
        <color rgb="FF000000"/>
        <sz val="8.0"/>
      </rPr>
      <t>Quadri N.P. 1988, I</t>
    </r>
    <r>
      <rPr>
        <rFont val="Calibri"/>
        <i/>
        <color rgb="FF000000"/>
        <sz val="8.0"/>
      </rPr>
      <t xml:space="preserve">nstalaciones de gas. </t>
    </r>
    <r>
      <rPr>
        <rFont val="Calibri"/>
        <i val="0"/>
        <color rgb="FF000000"/>
        <sz val="8.0"/>
      </rPr>
      <t>Librería y Editorial Alsina</t>
    </r>
  </si>
  <si>
    <t>Departamento C</t>
  </si>
  <si>
    <r>
      <rPr>
        <rFont val="Calibri"/>
        <color rgb="FF666666"/>
        <sz val="10.0"/>
      </rPr>
      <t xml:space="preserve">Longitud Real del </t>
    </r>
    <r>
      <rPr>
        <rFont val="Calibri"/>
        <b/>
        <color rgb="FF666666"/>
        <sz val="10.0"/>
      </rPr>
      <t>Tramo entre el Medidor y 1ra "T " bifurcación</t>
    </r>
    <r>
      <rPr>
        <rFont val="Calibri"/>
        <color rgb="FF666666"/>
        <sz val="10.0"/>
      </rPr>
      <t xml:space="preserve"> = la longitud real máxima de toda la instalación (del medidor al artefacto de consumo más alejado). El consumo es el de todos los artefactos a alimentar.</t>
    </r>
  </si>
  <si>
    <r>
      <rPr>
        <rFont val="Calibri"/>
        <color rgb="FF666666"/>
        <sz val="10.0"/>
      </rPr>
      <t xml:space="preserve">Longitud Real de los </t>
    </r>
    <r>
      <rPr>
        <rFont val="Calibri"/>
        <b/>
        <color rgb="FF666666"/>
        <sz val="10.0"/>
      </rPr>
      <t>Tramos entre distintas "T" bifurcaciones</t>
    </r>
    <r>
      <rPr>
        <rFont val="Calibri"/>
        <color rgb="FF666666"/>
        <sz val="10.0"/>
      </rPr>
      <t xml:space="preserve"> = es la longitud mayor desde el Medidor hasta el artefacto más alejado posible que alimente ese tramo. Se contemplan todos los consumos que debe alimentar ese tramo.</t>
    </r>
  </si>
  <si>
    <r>
      <rPr>
        <rFont val="Calibri"/>
        <color rgb="FF666666"/>
        <sz val="10.0"/>
      </rPr>
      <t>Longitud Real de los</t>
    </r>
    <r>
      <rPr>
        <rFont val="Calibri"/>
        <b/>
        <color rgb="FF666666"/>
        <sz val="10.0"/>
      </rPr>
      <t xml:space="preserve"> Tramos entre una "T" bifurcaciones y el artefacto (consumo) a alimentar </t>
    </r>
    <r>
      <rPr>
        <rFont val="Calibri"/>
        <color rgb="FF666666"/>
        <sz val="10.0"/>
      </rPr>
      <t>= es la longitud desde Medidor hasta el artefacto. Se contemplan solo el consumo de ese artefacto ya que es el último del ramal</t>
    </r>
  </si>
  <si>
    <r>
      <rPr>
        <rFont val="Calibri"/>
        <i/>
        <color rgb="FF000000"/>
        <sz val="8.0"/>
      </rPr>
      <t>-</t>
    </r>
    <r>
      <rPr>
        <rFont val="Calibri"/>
        <i val="0"/>
        <color rgb="FF000000"/>
        <sz val="8.0"/>
      </rPr>
      <t xml:space="preserve">Gas del Estado 1982, </t>
    </r>
    <r>
      <rPr>
        <rFont val="Calibri"/>
        <i/>
        <color rgb="FF000000"/>
        <sz val="8.0"/>
      </rPr>
      <t xml:space="preserve">Disposiciones y Normas Mínimas para la Ejecución de Instalaciones Domiciliarias de Gas </t>
    </r>
    <r>
      <rPr>
        <rFont val="Calibri"/>
        <i val="0"/>
        <color rgb="FF000000"/>
        <sz val="8.0"/>
      </rPr>
      <t>(NAG 200 )</t>
    </r>
  </si>
  <si>
    <r>
      <rPr>
        <rFont val="Calibri"/>
        <i/>
        <color rgb="FF000000"/>
        <sz val="8.0"/>
      </rPr>
      <t>-</t>
    </r>
    <r>
      <rPr>
        <rFont val="Calibri"/>
        <i val="0"/>
        <color rgb="FF000000"/>
        <sz val="8.0"/>
      </rPr>
      <t xml:space="preserve">Ente Nacional Regulador de Gas 2019, </t>
    </r>
    <r>
      <rPr>
        <rFont val="Calibri"/>
        <i/>
        <color rgb="FF000000"/>
        <sz val="8.0"/>
      </rPr>
      <t xml:space="preserve">Reglamento Técnico para la ejecución de instalaciones internas domiciliarias de gas </t>
    </r>
    <r>
      <rPr>
        <rFont val="Calibri"/>
        <i val="0"/>
        <color rgb="FF000000"/>
        <sz val="8.0"/>
      </rPr>
      <t>(NAG 200 ) - En consulta pública</t>
    </r>
  </si>
  <si>
    <r>
      <rPr>
        <rFont val="Calibri"/>
        <i/>
        <color rgb="FF000000"/>
        <sz val="8.0"/>
      </rPr>
      <t>-</t>
    </r>
    <r>
      <rPr>
        <rFont val="Calibri"/>
        <i val="0"/>
        <color rgb="FF000000"/>
        <sz val="8.0"/>
      </rPr>
      <t xml:space="preserve">Ente Nacional Regulador de Gas 2018, </t>
    </r>
    <r>
      <rPr>
        <rFont val="Calibri"/>
        <i/>
        <color rgb="FF000000"/>
        <sz val="8.0"/>
      </rPr>
      <t xml:space="preserve">Procedimiento para la inspección técnica de las instalaciones internas domiciliarias de gas existentes  </t>
    </r>
    <r>
      <rPr>
        <rFont val="Calibri"/>
        <i val="0"/>
        <color rgb="FF000000"/>
        <sz val="8.0"/>
      </rPr>
      <t>(NAG 226 ) - En discusión pública</t>
    </r>
  </si>
  <si>
    <r>
      <rPr>
        <rFont val="Calibri"/>
        <i/>
        <color rgb="FF000000"/>
        <sz val="8.0"/>
      </rPr>
      <t>-</t>
    </r>
    <r>
      <rPr>
        <rFont val="Calibri"/>
        <i val="0"/>
        <color rgb="FF000000"/>
        <sz val="8.0"/>
      </rPr>
      <t>Quadri N.P. 1988, I</t>
    </r>
    <r>
      <rPr>
        <rFont val="Calibri"/>
        <i/>
        <color rgb="FF000000"/>
        <sz val="8.0"/>
      </rPr>
      <t xml:space="preserve">nstalaciones de gas. </t>
    </r>
    <r>
      <rPr>
        <rFont val="Calibri"/>
        <i val="0"/>
        <color rgb="FF000000"/>
        <sz val="8.0"/>
      </rPr>
      <t>Librería y Editorial Alsina</t>
    </r>
  </si>
  <si>
    <t>Oficina A</t>
  </si>
  <si>
    <r>
      <rPr>
        <rFont val="Calibri"/>
        <color rgb="FF666666"/>
        <sz val="10.0"/>
      </rPr>
      <t xml:space="preserve">Longitud Real del </t>
    </r>
    <r>
      <rPr>
        <rFont val="Calibri"/>
        <b/>
        <color rgb="FF666666"/>
        <sz val="10.0"/>
      </rPr>
      <t>Tramo entre el Medidor y 1ra "T " bifurcación</t>
    </r>
    <r>
      <rPr>
        <rFont val="Calibri"/>
        <color rgb="FF666666"/>
        <sz val="10.0"/>
      </rPr>
      <t xml:space="preserve"> = la longitud real máxima de toda la instalación (del medidor al artefacto de consumo más alejado). El consumo es el de todos los artefactos a alimentar.</t>
    </r>
  </si>
  <si>
    <r>
      <rPr>
        <rFont val="Calibri"/>
        <color rgb="FF666666"/>
        <sz val="10.0"/>
      </rPr>
      <t xml:space="preserve">Longitud Real de los </t>
    </r>
    <r>
      <rPr>
        <rFont val="Calibri"/>
        <b/>
        <color rgb="FF666666"/>
        <sz val="10.0"/>
      </rPr>
      <t>Tramos entre distintas "T" bifurcaciones</t>
    </r>
    <r>
      <rPr>
        <rFont val="Calibri"/>
        <color rgb="FF666666"/>
        <sz val="10.0"/>
      </rPr>
      <t xml:space="preserve"> = es la longitud mayor desde el Medidor hasta el artefacto más alejado posible que alimente ese tramo. Se contemplan todos los consumos que debe alimentar ese tramo.</t>
    </r>
  </si>
  <si>
    <r>
      <rPr>
        <rFont val="Calibri"/>
        <color rgb="FF666666"/>
        <sz val="10.0"/>
      </rPr>
      <t>Longitud Real de los</t>
    </r>
    <r>
      <rPr>
        <rFont val="Calibri"/>
        <b/>
        <color rgb="FF666666"/>
        <sz val="10.0"/>
      </rPr>
      <t xml:space="preserve"> Tramos entre una "T" bifurcaciones y el artefacto (consumo) a alimentar </t>
    </r>
    <r>
      <rPr>
        <rFont val="Calibri"/>
        <color rgb="FF666666"/>
        <sz val="10.0"/>
      </rPr>
      <t>= es la longitud desde Medidor hasta el artefacto. Se contemplan solo el consumo de ese artefacto ya que es el último del ramal</t>
    </r>
  </si>
  <si>
    <t xml:space="preserve">Nota: Diámetro interno de 9,5 mm no se fabrica más en los 2 fabricantes más importantes del sector                                                                                        </t>
  </si>
  <si>
    <r>
      <rPr>
        <rFont val="Calibri"/>
        <i/>
        <color rgb="FF000000"/>
        <sz val="8.0"/>
      </rPr>
      <t>-</t>
    </r>
    <r>
      <rPr>
        <rFont val="Calibri"/>
        <i val="0"/>
        <color rgb="FF000000"/>
        <sz val="8.0"/>
      </rPr>
      <t xml:space="preserve">Gas del Estado 1982, </t>
    </r>
    <r>
      <rPr>
        <rFont val="Calibri"/>
        <i/>
        <color rgb="FF000000"/>
        <sz val="8.0"/>
      </rPr>
      <t xml:space="preserve">Disposiciones y Normas Mínimas para la Ejecución de Instalaciones Domiciliarias de Gas </t>
    </r>
    <r>
      <rPr>
        <rFont val="Calibri"/>
        <i val="0"/>
        <color rgb="FF000000"/>
        <sz val="8.0"/>
      </rPr>
      <t>(NAG 200 )</t>
    </r>
  </si>
  <si>
    <r>
      <rPr>
        <rFont val="Calibri"/>
        <i/>
        <color rgb="FF000000"/>
        <sz val="8.0"/>
      </rPr>
      <t>-</t>
    </r>
    <r>
      <rPr>
        <rFont val="Calibri"/>
        <i val="0"/>
        <color rgb="FF000000"/>
        <sz val="8.0"/>
      </rPr>
      <t xml:space="preserve">Ente Nacional Regulador de Gas 2019, </t>
    </r>
    <r>
      <rPr>
        <rFont val="Calibri"/>
        <i/>
        <color rgb="FF000000"/>
        <sz val="8.0"/>
      </rPr>
      <t xml:space="preserve">Reglamento Técnico para la ejecución de instalaciones internas domiciliarias de gas </t>
    </r>
    <r>
      <rPr>
        <rFont val="Calibri"/>
        <i val="0"/>
        <color rgb="FF000000"/>
        <sz val="8.0"/>
      </rPr>
      <t>(NAG 200 ) - En consulta pública</t>
    </r>
  </si>
  <si>
    <r>
      <rPr>
        <rFont val="Calibri"/>
        <i/>
        <color rgb="FF000000"/>
        <sz val="8.0"/>
      </rPr>
      <t>-</t>
    </r>
    <r>
      <rPr>
        <rFont val="Calibri"/>
        <i val="0"/>
        <color rgb="FF000000"/>
        <sz val="8.0"/>
      </rPr>
      <t xml:space="preserve">Ente Nacional Regulador de Gas 2018, </t>
    </r>
    <r>
      <rPr>
        <rFont val="Calibri"/>
        <i/>
        <color rgb="FF000000"/>
        <sz val="8.0"/>
      </rPr>
      <t xml:space="preserve">Procedimiento para la inspección técnica de las instalaciones internas domiciliarias de gas existentes  </t>
    </r>
    <r>
      <rPr>
        <rFont val="Calibri"/>
        <i val="0"/>
        <color rgb="FF000000"/>
        <sz val="8.0"/>
      </rPr>
      <t>(NAG 226 ) - En discusión pública</t>
    </r>
  </si>
  <si>
    <r>
      <rPr>
        <rFont val="Calibri"/>
        <i/>
        <color rgb="FF000000"/>
        <sz val="8.0"/>
      </rPr>
      <t>-</t>
    </r>
    <r>
      <rPr>
        <rFont val="Calibri"/>
        <i val="0"/>
        <color rgb="FF000000"/>
        <sz val="8.0"/>
      </rPr>
      <t>Quadri N.P. 1988, I</t>
    </r>
    <r>
      <rPr>
        <rFont val="Calibri"/>
        <i/>
        <color rgb="FF000000"/>
        <sz val="8.0"/>
      </rPr>
      <t xml:space="preserve">nstalaciones de gas. </t>
    </r>
    <r>
      <rPr>
        <rFont val="Calibri"/>
        <i val="0"/>
        <color rgb="FF000000"/>
        <sz val="8.0"/>
      </rPr>
      <t>Librería y Editorial Alsina</t>
    </r>
  </si>
  <si>
    <t>Local Comercial A</t>
  </si>
  <si>
    <r>
      <rPr>
        <rFont val="Calibri"/>
        <color rgb="FF666666"/>
        <sz val="10.0"/>
      </rPr>
      <t xml:space="preserve">Longitud Real del </t>
    </r>
    <r>
      <rPr>
        <rFont val="Calibri"/>
        <b/>
        <color rgb="FF666666"/>
        <sz val="10.0"/>
      </rPr>
      <t>Tramo entre el Medidor y 1ra "T " bifurcación</t>
    </r>
    <r>
      <rPr>
        <rFont val="Calibri"/>
        <color rgb="FF666666"/>
        <sz val="10.0"/>
      </rPr>
      <t xml:space="preserve"> = la longitud real máxima de toda la instalación (del medidor al artefacto de consumo más alejado). El consumo es el de todos los artefactos a alimentar.</t>
    </r>
  </si>
  <si>
    <r>
      <rPr>
        <rFont val="Calibri"/>
        <color rgb="FF666666"/>
        <sz val="10.0"/>
      </rPr>
      <t xml:space="preserve">Longitud Real de los </t>
    </r>
    <r>
      <rPr>
        <rFont val="Calibri"/>
        <b/>
        <color rgb="FF666666"/>
        <sz val="10.0"/>
      </rPr>
      <t>Tramos entre distintas "T" bifurcaciones</t>
    </r>
    <r>
      <rPr>
        <rFont val="Calibri"/>
        <color rgb="FF666666"/>
        <sz val="10.0"/>
      </rPr>
      <t xml:space="preserve"> = es la longitud mayor desde el Medidor hasta el artefacto más alejado posible que alimente ese tramo. Se contemplan todos los consumos que debe alimentar ese tramo.</t>
    </r>
  </si>
  <si>
    <r>
      <rPr>
        <rFont val="Calibri"/>
        <color rgb="FF666666"/>
        <sz val="10.0"/>
      </rPr>
      <t>Longitud Real de los</t>
    </r>
    <r>
      <rPr>
        <rFont val="Calibri"/>
        <b/>
        <color rgb="FF666666"/>
        <sz val="10.0"/>
      </rPr>
      <t xml:space="preserve"> Tramos entre una "T" bifurcaciones y el artefacto (consumo) a alimentar </t>
    </r>
    <r>
      <rPr>
        <rFont val="Calibri"/>
        <color rgb="FF666666"/>
        <sz val="10.0"/>
      </rPr>
      <t>= es la longitud desde Medidor hasta el artefacto. Se contemplan solo el consumo de ese artefacto ya que es el último del ramal</t>
    </r>
  </si>
  <si>
    <r>
      <rPr>
        <rFont val="Calibri"/>
        <i/>
        <color rgb="FF000000"/>
        <sz val="8.0"/>
      </rPr>
      <t>-</t>
    </r>
    <r>
      <rPr>
        <rFont val="Calibri"/>
        <i val="0"/>
        <color rgb="FF000000"/>
        <sz val="8.0"/>
      </rPr>
      <t xml:space="preserve">Gas del Estado 1982, </t>
    </r>
    <r>
      <rPr>
        <rFont val="Calibri"/>
        <i/>
        <color rgb="FF000000"/>
        <sz val="8.0"/>
      </rPr>
      <t xml:space="preserve">Disposiciones y Normas Mínimas para la Ejecución de Instalaciones Domiciliarias de Gas </t>
    </r>
    <r>
      <rPr>
        <rFont val="Calibri"/>
        <i val="0"/>
        <color rgb="FF000000"/>
        <sz val="8.0"/>
      </rPr>
      <t>(NAG 200 )</t>
    </r>
  </si>
  <si>
    <r>
      <rPr>
        <rFont val="Calibri"/>
        <i/>
        <color rgb="FF000000"/>
        <sz val="8.0"/>
      </rPr>
      <t>-</t>
    </r>
    <r>
      <rPr>
        <rFont val="Calibri"/>
        <i val="0"/>
        <color rgb="FF000000"/>
        <sz val="8.0"/>
      </rPr>
      <t xml:space="preserve">Ente Nacional Regulador de Gas 2019, </t>
    </r>
    <r>
      <rPr>
        <rFont val="Calibri"/>
        <i/>
        <color rgb="FF000000"/>
        <sz val="8.0"/>
      </rPr>
      <t xml:space="preserve">Reglamento Técnico para la ejecución de instalaciones internas domiciliarias de gas </t>
    </r>
    <r>
      <rPr>
        <rFont val="Calibri"/>
        <i val="0"/>
        <color rgb="FF000000"/>
        <sz val="8.0"/>
      </rPr>
      <t>(NAG 200 ) - En consulta pública</t>
    </r>
  </si>
  <si>
    <r>
      <rPr>
        <rFont val="Calibri"/>
        <i/>
        <color rgb="FF000000"/>
        <sz val="8.0"/>
      </rPr>
      <t>-</t>
    </r>
    <r>
      <rPr>
        <rFont val="Calibri"/>
        <i val="0"/>
        <color rgb="FF000000"/>
        <sz val="8.0"/>
      </rPr>
      <t xml:space="preserve">Ente Nacional Regulador de Gas 2018, </t>
    </r>
    <r>
      <rPr>
        <rFont val="Calibri"/>
        <i/>
        <color rgb="FF000000"/>
        <sz val="8.0"/>
      </rPr>
      <t xml:space="preserve">Procedimiento para la inspección técnica de las instalaciones internas domiciliarias de gas existentes  </t>
    </r>
    <r>
      <rPr>
        <rFont val="Calibri"/>
        <i val="0"/>
        <color rgb="FF000000"/>
        <sz val="8.0"/>
      </rPr>
      <t>(NAG 226 ) - En discusión pública</t>
    </r>
  </si>
  <si>
    <r>
      <rPr>
        <rFont val="Calibri"/>
        <i/>
        <color rgb="FF000000"/>
        <sz val="8.0"/>
      </rPr>
      <t>-</t>
    </r>
    <r>
      <rPr>
        <rFont val="Calibri"/>
        <i val="0"/>
        <color rgb="FF000000"/>
        <sz val="8.0"/>
      </rPr>
      <t>Quadri N.P. 1988, I</t>
    </r>
    <r>
      <rPr>
        <rFont val="Calibri"/>
        <i/>
        <color rgb="FF000000"/>
        <sz val="8.0"/>
      </rPr>
      <t xml:space="preserve">nstalaciones de gas. </t>
    </r>
    <r>
      <rPr>
        <rFont val="Calibri"/>
        <i val="0"/>
        <color rgb="FF000000"/>
        <sz val="8.0"/>
      </rPr>
      <t>Librería y Editorial Alsina</t>
    </r>
  </si>
  <si>
    <t>Zonas Comunes de PH</t>
  </si>
  <si>
    <r>
      <rPr>
        <rFont val="Calibri"/>
        <color rgb="FF666666"/>
        <sz val="10.0"/>
      </rPr>
      <t xml:space="preserve">Longitud Real del </t>
    </r>
    <r>
      <rPr>
        <rFont val="Calibri"/>
        <b/>
        <color rgb="FF666666"/>
        <sz val="10.0"/>
      </rPr>
      <t>Tramo entre el Medidor y 1ra "T " bifurcación</t>
    </r>
    <r>
      <rPr>
        <rFont val="Calibri"/>
        <color rgb="FF666666"/>
        <sz val="10.0"/>
      </rPr>
      <t xml:space="preserve"> = la longitud real máxima de toda la instalación (del medidor al artefacto de consumo más alejado). El consumo es el de todos los artefactos a alimentar.</t>
    </r>
  </si>
  <si>
    <r>
      <rPr>
        <rFont val="Calibri"/>
        <color rgb="FF666666"/>
        <sz val="10.0"/>
      </rPr>
      <t xml:space="preserve">Longitud Real de los </t>
    </r>
    <r>
      <rPr>
        <rFont val="Calibri"/>
        <b/>
        <color rgb="FF666666"/>
        <sz val="10.0"/>
      </rPr>
      <t>Tramos entre distintas "T" bifurcaciones</t>
    </r>
    <r>
      <rPr>
        <rFont val="Calibri"/>
        <color rgb="FF666666"/>
        <sz val="10.0"/>
      </rPr>
      <t xml:space="preserve"> = es la longitud mayor desde el Medidor hasta el artefacto más alejado posible que alimente ese tramo. Se contemplan todos los consumos que debe alimentar ese tramo.</t>
    </r>
  </si>
  <si>
    <r>
      <rPr>
        <rFont val="Calibri"/>
        <color rgb="FF666666"/>
        <sz val="10.0"/>
      </rPr>
      <t>Longitud Real de los</t>
    </r>
    <r>
      <rPr>
        <rFont val="Calibri"/>
        <b/>
        <color rgb="FF666666"/>
        <sz val="10.0"/>
      </rPr>
      <t xml:space="preserve"> Tramos entre una "T" bifurcaciones y el artefacto (consumo) a alimentar </t>
    </r>
    <r>
      <rPr>
        <rFont val="Calibri"/>
        <color rgb="FF666666"/>
        <sz val="10.0"/>
      </rPr>
      <t>= es la longitud desde Medidor hasta el artefacto. Se contemplan solo el consumo de ese artefacto ya que es el último del ramal</t>
    </r>
  </si>
  <si>
    <r>
      <rPr>
        <rFont val="Calibri"/>
        <i/>
        <color rgb="FF000000"/>
        <sz val="8.0"/>
      </rPr>
      <t>-</t>
    </r>
    <r>
      <rPr>
        <rFont val="Calibri"/>
        <i val="0"/>
        <color rgb="FF000000"/>
        <sz val="8.0"/>
      </rPr>
      <t xml:space="preserve">Gas del Estado 1982, </t>
    </r>
    <r>
      <rPr>
        <rFont val="Calibri"/>
        <i/>
        <color rgb="FF000000"/>
        <sz val="8.0"/>
      </rPr>
      <t xml:space="preserve">Disposiciones y Normas Mínimas para la Ejecución de Instalaciones Domiciliarias de Gas </t>
    </r>
    <r>
      <rPr>
        <rFont val="Calibri"/>
        <i val="0"/>
        <color rgb="FF000000"/>
        <sz val="8.0"/>
      </rPr>
      <t>(NAG 200 )</t>
    </r>
  </si>
  <si>
    <r>
      <rPr>
        <rFont val="Calibri"/>
        <i/>
        <color rgb="FF000000"/>
        <sz val="8.0"/>
      </rPr>
      <t>-</t>
    </r>
    <r>
      <rPr>
        <rFont val="Calibri"/>
        <i val="0"/>
        <color rgb="FF000000"/>
        <sz val="8.0"/>
      </rPr>
      <t xml:space="preserve">Ente Nacional Regulador de Gas 2019, </t>
    </r>
    <r>
      <rPr>
        <rFont val="Calibri"/>
        <i/>
        <color rgb="FF000000"/>
        <sz val="8.0"/>
      </rPr>
      <t xml:space="preserve">Reglamento Técnico para la ejecución de instalaciones internas domiciliarias de gas </t>
    </r>
    <r>
      <rPr>
        <rFont val="Calibri"/>
        <i val="0"/>
        <color rgb="FF000000"/>
        <sz val="8.0"/>
      </rPr>
      <t>(NAG 200 ) - En consulta pública</t>
    </r>
  </si>
  <si>
    <r>
      <rPr>
        <rFont val="Calibri"/>
        <i/>
        <color rgb="FF000000"/>
        <sz val="8.0"/>
      </rPr>
      <t>-</t>
    </r>
    <r>
      <rPr>
        <rFont val="Calibri"/>
        <i val="0"/>
        <color rgb="FF000000"/>
        <sz val="8.0"/>
      </rPr>
      <t xml:space="preserve">Ente Nacional Regulador de Gas 2018, </t>
    </r>
    <r>
      <rPr>
        <rFont val="Calibri"/>
        <i/>
        <color rgb="FF000000"/>
        <sz val="8.0"/>
      </rPr>
      <t xml:space="preserve">Procedimiento para la inspección técnica de las instalaciones internas domiciliarias de gas existentes  </t>
    </r>
    <r>
      <rPr>
        <rFont val="Calibri"/>
        <i val="0"/>
        <color rgb="FF000000"/>
        <sz val="8.0"/>
      </rPr>
      <t>(NAG 226 ) - En discusión pública</t>
    </r>
  </si>
  <si>
    <r>
      <rPr>
        <rFont val="Calibri"/>
        <i/>
        <color rgb="FF000000"/>
        <sz val="8.0"/>
      </rPr>
      <t>-</t>
    </r>
    <r>
      <rPr>
        <rFont val="Calibri"/>
        <i val="0"/>
        <color rgb="FF000000"/>
        <sz val="8.0"/>
      </rPr>
      <t>Quadri N.P. 1988, I</t>
    </r>
    <r>
      <rPr>
        <rFont val="Calibri"/>
        <i/>
        <color rgb="FF000000"/>
        <sz val="8.0"/>
      </rPr>
      <t xml:space="preserve">nstalaciones de gas. </t>
    </r>
    <r>
      <rPr>
        <rFont val="Calibri"/>
        <i val="0"/>
        <color rgb="FF000000"/>
        <sz val="8.0"/>
      </rPr>
      <t>Librería y Editorial Alsina</t>
    </r>
  </si>
  <si>
    <t>MATERIAL DIDÁCTICO - PREDIMENSIONAMIENTO PROLONGACIÓN DOMICILIARIA DE GAS</t>
  </si>
  <si>
    <t>Notas: Pruebas de Hermeticidad según NAG 200 (1982)</t>
  </si>
  <si>
    <t>Tramos a Media Presión</t>
  </si>
  <si>
    <t xml:space="preserve">Soportarán sin pérdidas una presión neumática manométrica de 4 kg/cm² (0,392 MPa) durante 15 minutos como mínimo. </t>
  </si>
  <si>
    <r>
      <rPr>
        <rFont val="Calibri"/>
        <b/>
        <color rgb="FF666666"/>
        <sz val="10.0"/>
      </rPr>
      <t>Prolongación Domiciliaria - Definición</t>
    </r>
    <r>
      <rPr>
        <rFont val="Calibri"/>
        <color rgb="FF666666"/>
        <sz val="10.0"/>
      </rPr>
      <t>: es al tramo de cañería (en la instalación de gas) que conecta el Cuadro de Regulación sobre Línea Municipal y los Medidores; o, según como establece NAG 200, como la parte de la cañería interna comprendida desde los primeros 0,20 m fuera de la línea municipal y el o los medidores.</t>
    </r>
  </si>
  <si>
    <t xml:space="preserve">Deberá utilizarse un manómetro de diámetro de cuadrante igual a 100 mm, con vidrio irrompible, hermético al agua y al polvo, con rango de 0 a 5 kg/cm² (0 a 0,49 MPa) </t>
  </si>
  <si>
    <r>
      <rPr>
        <rFont val="Calibri"/>
        <b/>
        <color rgb="FF666666"/>
        <sz val="10.0"/>
      </rPr>
      <t>Servicio Domiciliario - Definición</t>
    </r>
    <r>
      <rPr>
        <rFont val="Calibri"/>
        <color rgb="FF666666"/>
        <sz val="10.0"/>
      </rPr>
      <t>: NAG 200 lo establece como la conexión entre la prolongación domiciliaria ( a 0.2m de la línea municipal)  y la cañería principal o mayor.</t>
    </r>
  </si>
  <si>
    <t>Tramos a Baja Presión</t>
  </si>
  <si>
    <r>
      <rPr>
        <rFont val="Calibri"/>
        <b/>
        <color rgb="FF666666"/>
        <sz val="10.0"/>
      </rPr>
      <t xml:space="preserve">Recorrido de Cañerías de gas de Baja Presión </t>
    </r>
    <r>
      <rPr>
        <rFont val="Calibri"/>
        <b val="0"/>
        <color rgb="FF666666"/>
        <sz val="10.0"/>
      </rPr>
      <t>según NAG 200 (1982) pág 51 y 52</t>
    </r>
  </si>
  <si>
    <t>Soportarán sin pérdidas una presión neumática manométrica de 0,2 kg/cm² (0,0196 MPa) durante 15 minutos como mínimo</t>
  </si>
  <si>
    <t xml:space="preserve">Se prohibe la inclusión de cañérías dentro de losas, vigas o estructuras. Sólo se permite su cruce </t>
  </si>
  <si>
    <t xml:space="preserve">Deberá utilizarse un manómetro de diámetro de cuadrante igual a 100 mm, con vidrio irrompible, hermético al agua y al polvo, de rango 0 a 1 kg/cm² (0 a 0,098 MРа) </t>
  </si>
  <si>
    <t>La prolongación deberá tener el menor recorrido posible, pasará siempre bajo tierra o embutida en paredes, por pasillos de entrada, circulaciones, etc., estando prohibido su paso por dormitorios o ambientes habitables.</t>
  </si>
  <si>
    <t>Solamente con previa autorización de la Sociedad se permitirá cruzar locales de negocios, cocinas, etc., en aquellos casos que resulte inevitable hacerlo por insalvables razones constructivas; en dicho caso la prolongación irá encamisada o se alojará en una cámara de ladrillos revocada interiormente</t>
  </si>
  <si>
    <t xml:space="preserve">Cuando la prolongación corra por sótanos y locales sin acceso directo desde el exterior o que no permita la visuałización directa, deberá ir revestida o embutida, en todos los casos. </t>
  </si>
  <si>
    <t xml:space="preserve">Cuando la prolongación alimente medidores distribuidos en varias plantas, en su tramo vertical, la misma se alojará en un conducto exclusivo ventilado en la parte superior, al exterior. </t>
  </si>
  <si>
    <t xml:space="preserve">Cuando la prolongación atraviese en todo su recorrido los gabinetes de medición se prescindirá del encamisado. </t>
  </si>
  <si>
    <t xml:space="preserve">En el caso particular de tener que conectar un servicio a la prolongación ubicada en ochava, ésta deberá ubicarse en forma perpendicular a la línea municipal de la calle por la cual se suministrará el fluido. </t>
  </si>
  <si>
    <t>La prolongación no deberá proyectarse enfrentando columnas, árboles, etc.</t>
  </si>
  <si>
    <t xml:space="preserve">En todos los casos la prolongación debe salir perpendicular a la línea municipal y el extremo debe quedar libre de otras instalaciones y no tendrá que quedar en nigún caso debajo de conexiones de agua, electricidad, albañales, etc.   </t>
  </si>
  <si>
    <t xml:space="preserve">Cuando atraviesen jardines, parques, etc., deberán instalarse a una profundidad mínima de 0,30. m respecto al nivel del terreno natural. </t>
  </si>
  <si>
    <t xml:space="preserve">La prolongación domiciliaria deberá quedar aislada de todo contacto metálico ajeno a la instalación en sí, quedando terminantemente prohibido vincularlo a cañerías de agua, servicios eléctricos, hierros de construcción, etc. </t>
  </si>
  <si>
    <t>Cuando corra en forma aérea, las grapas metálicas soportarán la cañería, intercalando medias cañas de material micarte o similar, de espesor mínimo 3 mm, con el objeto de que la misma quede eléctricamente aisłada.</t>
  </si>
  <si>
    <t>1// Definición de Longitudes y Consumos</t>
  </si>
  <si>
    <t xml:space="preserve">Opción A </t>
  </si>
  <si>
    <t>Ejemplo de instalación de gas natural de 8 medidores en nichos individuales a lo largo de un pasillo. (Podría tomarse como ejemplo de cálculo para medidores por pisos a lo largo de una montante vertical) Reemplazar aquí esquema de la propuesta de instalación estudiada indicando Distancias, Medidores y Nomenclado de "T" de derivación y/o codo final</t>
  </si>
  <si>
    <t xml:space="preserve">Opción A - 1 //  </t>
  </si>
  <si>
    <t>Unidad</t>
  </si>
  <si>
    <t xml:space="preserve">Cant. Unidades </t>
  </si>
  <si>
    <t>CONSUMO de la Unidad  [m3/h]</t>
  </si>
  <si>
    <r>
      <rPr>
        <rFont val="Calibri"/>
        <b/>
        <color theme="1"/>
        <sz val="11.0"/>
      </rPr>
      <t xml:space="preserve">Viv A </t>
    </r>
    <r>
      <rPr>
        <rFont val="Calibri"/>
        <b/>
        <color rgb="FF7F7F7F"/>
        <sz val="11.0"/>
      </rPr>
      <t>(alimentadas por codo A y "T" C - E)</t>
    </r>
  </si>
  <si>
    <r>
      <rPr>
        <rFont val="Calibri"/>
        <b/>
        <color theme="1"/>
        <sz val="11.0"/>
      </rPr>
      <t xml:space="preserve">Viv B </t>
    </r>
    <r>
      <rPr>
        <rFont val="Calibri"/>
        <b/>
        <color rgb="FF7F7F7F"/>
        <sz val="11.0"/>
      </rPr>
      <t>(alimentadas por "T" B - D)</t>
    </r>
  </si>
  <si>
    <r>
      <rPr>
        <rFont val="Calibri"/>
        <b/>
        <color theme="1"/>
        <sz val="11.0"/>
      </rPr>
      <t xml:space="preserve">Viv C </t>
    </r>
    <r>
      <rPr>
        <rFont val="Calibri"/>
        <b/>
        <color rgb="FF7F7F7F"/>
        <sz val="11.0"/>
      </rPr>
      <t>(alimentada por "T" F)</t>
    </r>
  </si>
  <si>
    <t>Ofic. A</t>
  </si>
  <si>
    <t>Comercio A</t>
  </si>
  <si>
    <t>Zonas Comunes PH</t>
  </si>
  <si>
    <t xml:space="preserve">TOTALES </t>
  </si>
  <si>
    <t xml:space="preserve">Opción A - 2//  </t>
  </si>
  <si>
    <t>LONGIT. TOTAL [m]</t>
  </si>
  <si>
    <t>CANT. MEDID. POR TRAMO</t>
  </si>
  <si>
    <t>CANT. MEDID. ACUMULAD.</t>
  </si>
  <si>
    <t>CONSUMO del tramo [m3/h]</t>
  </si>
  <si>
    <t>CONSUMO ACUMULADO POR TRAMO [m3/h]</t>
  </si>
  <si>
    <t>Diámetro Definitivo [mm]</t>
  </si>
  <si>
    <t>Diámetro Definitivo Comercial [mm]</t>
  </si>
  <si>
    <t>Diámetro Defi Comercial [pulgadas]</t>
  </si>
  <si>
    <t>Para obtener valores de diámetros comerciales:</t>
  </si>
  <si>
    <t>pág 21 Gas Natural</t>
  </si>
  <si>
    <t>C - D</t>
  </si>
  <si>
    <t>D - E</t>
  </si>
  <si>
    <t>E - F</t>
  </si>
  <si>
    <t>F - G</t>
  </si>
  <si>
    <t>Dimensiones de caños de acero según la NAG-250 (Tabla E.2)</t>
  </si>
  <si>
    <t>G - H</t>
  </si>
  <si>
    <t xml:space="preserve">pág 219 </t>
  </si>
  <si>
    <t>https://www.enargas.gob.ar/secciones/normativa/pdf/normas-discusion/NAG-200.pdf</t>
  </si>
  <si>
    <t>H - I</t>
  </si>
  <si>
    <t>I - J</t>
  </si>
  <si>
    <t>J - K</t>
  </si>
  <si>
    <t>Opción B</t>
  </si>
  <si>
    <t>Medidores ubicados sobre el nivel de planta baja, por ejemplo en una Sala de Medidores. La 2da Imagen de esta opción B es un ejemplo de disposición de medidores y distancias reglamentarias..</t>
  </si>
  <si>
    <t xml:space="preserve">Opción B- 1 //  </t>
  </si>
  <si>
    <t xml:space="preserve">Unidades </t>
  </si>
  <si>
    <t>CONSUMOS por barral [m3/h]</t>
  </si>
  <si>
    <r>
      <rPr>
        <rFont val="Calibri"/>
        <b/>
        <color theme="1"/>
        <sz val="11.0"/>
      </rPr>
      <t xml:space="preserve">Viv A </t>
    </r>
    <r>
      <rPr>
        <rFont val="Calibri"/>
        <b val="0"/>
        <color rgb="FF666666"/>
        <sz val="11.0"/>
      </rPr>
      <t>(alimentadas con el barral superior)</t>
    </r>
  </si>
  <si>
    <t>l</t>
  </si>
  <si>
    <r>
      <rPr>
        <rFont val="Calibri"/>
        <b/>
        <color theme="1"/>
        <sz val="11.0"/>
      </rPr>
      <t xml:space="preserve">Viv B </t>
    </r>
    <r>
      <rPr>
        <rFont val="Calibri"/>
        <b val="0"/>
        <color rgb="FF7F7F7F"/>
        <sz val="11.0"/>
      </rPr>
      <t>(alimentadas con el barral superior)</t>
    </r>
  </si>
  <si>
    <r>
      <rPr>
        <rFont val="Calibri"/>
        <b/>
        <color theme="1"/>
        <sz val="11.0"/>
      </rPr>
      <t xml:space="preserve">Viv C </t>
    </r>
    <r>
      <rPr>
        <rFont val="Calibri"/>
        <b val="0"/>
        <color rgb="FF666666"/>
        <sz val="11.0"/>
      </rPr>
      <t>(alimentadas con el barral inferior)</t>
    </r>
  </si>
  <si>
    <r>
      <rPr>
        <rFont val="Calibri"/>
        <b/>
        <color theme="1"/>
        <sz val="11.0"/>
      </rPr>
      <t>Oficina A</t>
    </r>
    <r>
      <rPr>
        <rFont val="Calibri"/>
        <b val="0"/>
        <color rgb="FF666666"/>
        <sz val="11.0"/>
      </rPr>
      <t xml:space="preserve"> (alimentadas con el barral inferior)</t>
    </r>
  </si>
  <si>
    <r>
      <rPr>
        <rFont val="Calibri"/>
        <b/>
        <color theme="1"/>
        <sz val="11.0"/>
      </rPr>
      <t xml:space="preserve">Comercio A </t>
    </r>
    <r>
      <rPr>
        <rFont val="Calibri"/>
        <b val="0"/>
        <color rgb="FF666666"/>
        <sz val="11.0"/>
      </rPr>
      <t xml:space="preserve"> (alimentadas con el barral inferior)</t>
    </r>
  </si>
  <si>
    <r>
      <rPr>
        <rFont val="Calibri"/>
        <b/>
        <color theme="1"/>
        <sz val="11.0"/>
      </rPr>
      <t xml:space="preserve">Zonas Comunes del PH </t>
    </r>
    <r>
      <rPr>
        <rFont val="Calibri"/>
        <b/>
        <color rgb="FF666666"/>
        <sz val="11.0"/>
      </rPr>
      <t xml:space="preserve"> </t>
    </r>
    <r>
      <rPr>
        <rFont val="Calibri"/>
        <b val="0"/>
        <color rgb="FF666666"/>
        <sz val="11.0"/>
      </rPr>
      <t>(alimentadas con el barral inferior)</t>
    </r>
  </si>
  <si>
    <t xml:space="preserve">Opción B- 2 //  </t>
  </si>
  <si>
    <t>LONGIT. TOTAL m</t>
  </si>
  <si>
    <t>CANT. MEDIDORES</t>
  </si>
  <si>
    <t>Diámetro [mm]</t>
  </si>
  <si>
    <t>Diámetro Comercial [mm]</t>
  </si>
  <si>
    <t>Para obtener valores comerciales:</t>
  </si>
  <si>
    <t>Lí. Muni. hasta final sup. columna</t>
  </si>
  <si>
    <t>Barral Superior (A)</t>
  </si>
  <si>
    <t>Barral Inferior (B)</t>
  </si>
  <si>
    <t>Opción C</t>
  </si>
  <si>
    <t>Medidores ubicados en 1er nivel de Subsuelo, por ejemplo en una Sala de Medidores a -2.8mts de nivel de vereda.  Imagen 2 de la opción C: Ejemplo de disposición de medidores y distancias reglamentarias.</t>
  </si>
  <si>
    <t xml:space="preserve">Notas: </t>
  </si>
  <si>
    <t>Fig 3_14 Ejemplo de Prolongación Domiciliaria con Medidores de Viviendas y un consumo distinto como un Servicio Común (ej caldera) o un Local Comercial</t>
  </si>
  <si>
    <t>Para baterías con montantes descendentes se dispondrá de un sifón del mismo diámetro del montante, (previa a la conexión del último ramal inferior). Además se colocará una prolongación de la columna con una longitud mínima de 0,40 m con Ilaves tipo candado en su extremo y tapón roscado de bronce de 13 mm de diámetro para su desagüe/ válvula de desagote.
En estos casos, al primer barral inferior se le deberá hacer cierre hidráulico para evitar que los medidores de esa fila se llenen de agua al colmarse el sifón, según figura 3-12.</t>
  </si>
  <si>
    <t xml:space="preserve">Opción C- 1 //  </t>
  </si>
  <si>
    <r>
      <rPr>
        <rFont val="Calibri"/>
        <b/>
        <color theme="1"/>
        <sz val="11.0"/>
      </rPr>
      <t xml:space="preserve">Viv A </t>
    </r>
    <r>
      <rPr>
        <rFont val="Calibri"/>
        <b/>
        <color rgb="FF7F7F7F"/>
        <sz val="11.0"/>
      </rPr>
      <t>(alimentadas con el barral superior)</t>
    </r>
  </si>
  <si>
    <r>
      <rPr>
        <rFont val="Calibri"/>
        <b/>
        <color theme="1"/>
        <sz val="11.0"/>
      </rPr>
      <t xml:space="preserve">Viv B </t>
    </r>
    <r>
      <rPr>
        <rFont val="Calibri"/>
        <b/>
        <color rgb="FF7F7F7F"/>
        <sz val="11.0"/>
      </rPr>
      <t>(alimentadas con el barral inferior)</t>
    </r>
  </si>
  <si>
    <r>
      <rPr>
        <rFont val="Calibri"/>
        <b/>
        <color theme="1"/>
        <sz val="11.0"/>
      </rPr>
      <t xml:space="preserve">Caldera </t>
    </r>
    <r>
      <rPr>
        <rFont val="Calibri"/>
        <b val="0"/>
        <color theme="1"/>
        <sz val="11.0"/>
      </rPr>
      <t>de uso común del PH</t>
    </r>
  </si>
  <si>
    <t xml:space="preserve">Opción C- 2 //  </t>
  </si>
  <si>
    <t>1°</t>
  </si>
  <si>
    <t>2°</t>
  </si>
  <si>
    <t>3°</t>
  </si>
  <si>
    <t>4°</t>
  </si>
  <si>
    <t>Diametro Interior Real [mm]</t>
  </si>
  <si>
    <t>Diametro Interior Real [pulg]</t>
  </si>
  <si>
    <t>CONSUMO max posible según 1° diámetro [m3/h]</t>
  </si>
  <si>
    <t>CONSUMO real total del tramo [m3/h]</t>
  </si>
  <si>
    <t>Diámetro Interior Real [mm]</t>
  </si>
  <si>
    <t>Lí. Muni. "A" - 1° T "E"</t>
  </si>
  <si>
    <t>1" 1/4</t>
  </si>
  <si>
    <t>2" 1/2</t>
  </si>
  <si>
    <t>E - G Montante</t>
  </si>
  <si>
    <t>1" 1/5</t>
  </si>
  <si>
    <t>E - G Barral Superior (A)</t>
  </si>
  <si>
    <t>1"</t>
  </si>
  <si>
    <t>E - G Barral Inferior (B)</t>
  </si>
  <si>
    <t>2// Simultaneidad</t>
  </si>
  <si>
    <t>NAG 200 de 2019 - En consulta pública pág 203 a 216</t>
  </si>
  <si>
    <t xml:space="preserve">Para cálculos de instalaciones de PH esta normativa da ejemplos donde considera determinación del caudal máximo de simultaneidad de las instalaciones individuales (unidades funcionales o viviendas) y determinación del caudal máximo de simultaneidad de la instalación común. La instalación de consumos comunes determinará un factor de simultaneidad, función del número de viviendas que alimenta la instalación común y de que estén instaladas o no, calderas de calefacción.
</t>
  </si>
  <si>
    <t>3// CUADRO DE REGULACIÓN</t>
  </si>
  <si>
    <t>Nota: Recordar que de ser más de 5 unidades de vivienda se debe instalar una doble regulación. Uno se considera de reserva  (Gas del estado, 1982)</t>
  </si>
  <si>
    <t>Nota: En caso de instalarse dos reguladores en paralelo ‒uno para la demanda y el otro en concepto de reserva‒ cada uno debe satisfacer el 100% del consumo declarado. Cuando se proyecta un sistema para más de dos reguladores, al ser todos de la misma capacidad, es suficiente incorporar un regulador de reserva de capacidad igual a uno cualquiera de los restantes. En caso de sistemas compuestos por reguladores de diferentes capacidades, el regulador de reserva  debe ser igual al de mayor capacidad. En todos los casos el regulador de reserva debe permanecer activo. (Energas, 2019)</t>
  </si>
  <si>
    <t>UNIDADES</t>
  </si>
  <si>
    <t>CANTIDAD</t>
  </si>
  <si>
    <t>CONSUMO  TOTAL m3/h</t>
  </si>
  <si>
    <t>ESTRATEGIA DE REGULACIÓN</t>
  </si>
  <si>
    <t>Necesario Anexar axonometría con longitudes, tramos, identificación de accesorios, artefactos con sus consumos, esquematizar Gabinete de Regulación y Medición</t>
  </si>
  <si>
    <t>4- // Resumen de MATERIALIZACIÓN DE LA INSTALACIÓN</t>
  </si>
  <si>
    <t>Descripción materialización, estrategia...</t>
  </si>
  <si>
    <t>CAÑERÍAS EN ESP. TEC.</t>
  </si>
  <si>
    <t xml:space="preserve">CONEXIONES </t>
  </si>
  <si>
    <t>VENTILACIONES Locales</t>
  </si>
  <si>
    <t>Descripción estrategia</t>
  </si>
  <si>
    <t>VENTILACIONES Artefactos</t>
  </si>
  <si>
    <t>SALA O NICHOS MED.</t>
  </si>
  <si>
    <t>MEDIDORES</t>
  </si>
  <si>
    <t>NICHO REGULACIÓN</t>
  </si>
  <si>
    <t>REGULADOR O REGULADORES</t>
  </si>
  <si>
    <r>
      <rPr>
        <rFont val="Calibri"/>
        <i/>
        <color rgb="FF000000"/>
        <sz val="8.0"/>
      </rPr>
      <t>-</t>
    </r>
    <r>
      <rPr>
        <rFont val="Calibri"/>
        <i val="0"/>
        <color rgb="FF000000"/>
        <sz val="8.0"/>
      </rPr>
      <t xml:space="preserve">Gas del Estado 1982, </t>
    </r>
    <r>
      <rPr>
        <rFont val="Calibri"/>
        <i/>
        <color rgb="FF000000"/>
        <sz val="8.0"/>
      </rPr>
      <t xml:space="preserve">Disposiciones y Normas Mínimas para la Ejecución de Instalaciones Domiciliarias de Gas </t>
    </r>
    <r>
      <rPr>
        <rFont val="Calibri"/>
        <i val="0"/>
        <color rgb="FF000000"/>
        <sz val="8.0"/>
      </rPr>
      <t>(NAG 200 )</t>
    </r>
  </si>
  <si>
    <r>
      <rPr>
        <rFont val="Calibri"/>
        <i/>
        <color rgb="FF000000"/>
        <sz val="8.0"/>
      </rPr>
      <t>-</t>
    </r>
    <r>
      <rPr>
        <rFont val="Calibri"/>
        <i val="0"/>
        <color rgb="FF000000"/>
        <sz val="8.0"/>
      </rPr>
      <t xml:space="preserve">Ente Nacional Regulador de Gas 2019, </t>
    </r>
    <r>
      <rPr>
        <rFont val="Calibri"/>
        <i/>
        <color rgb="FF000000"/>
        <sz val="8.0"/>
      </rPr>
      <t xml:space="preserve">Reglamento Técnico para la ejecución de instalaciones internas domiciliarias de gas </t>
    </r>
    <r>
      <rPr>
        <rFont val="Calibri"/>
        <i val="0"/>
        <color rgb="FF000000"/>
        <sz val="8.0"/>
      </rPr>
      <t>(NAG 200 ) - En consulta pública</t>
    </r>
  </si>
  <si>
    <r>
      <rPr>
        <rFont val="Calibri"/>
        <i/>
        <color rgb="FF000000"/>
        <sz val="8.0"/>
      </rPr>
      <t>-</t>
    </r>
    <r>
      <rPr>
        <rFont val="Calibri"/>
        <i val="0"/>
        <color rgb="FF000000"/>
        <sz val="8.0"/>
      </rPr>
      <t xml:space="preserve">Ente Nacional Regulador de Gas 2018, </t>
    </r>
    <r>
      <rPr>
        <rFont val="Calibri"/>
        <i/>
        <color rgb="FF000000"/>
        <sz val="8.0"/>
      </rPr>
      <t xml:space="preserve">Procedimiento para la inspección técnica de las instalaciones internas domiciliarias de gas existentes  </t>
    </r>
    <r>
      <rPr>
        <rFont val="Calibri"/>
        <i val="0"/>
        <color rgb="FF000000"/>
        <sz val="8.0"/>
      </rPr>
      <t>(NAG 226 ) - En discusión pública</t>
    </r>
  </si>
  <si>
    <r>
      <rPr>
        <rFont val="Calibri"/>
        <i/>
        <color rgb="FF000000"/>
        <sz val="8.0"/>
      </rPr>
      <t>-</t>
    </r>
    <r>
      <rPr>
        <rFont val="Calibri"/>
        <i val="0"/>
        <color rgb="FF000000"/>
        <sz val="8.0"/>
      </rPr>
      <t>Quadri N.P. 1988, I</t>
    </r>
    <r>
      <rPr>
        <rFont val="Calibri"/>
        <i/>
        <color rgb="FF000000"/>
        <sz val="8.0"/>
      </rPr>
      <t xml:space="preserve">nstalaciones de gas. </t>
    </r>
    <r>
      <rPr>
        <rFont val="Calibri"/>
        <i val="0"/>
        <color rgb="FF000000"/>
        <sz val="8.0"/>
      </rPr>
      <t>Librería y Editorial Alsina</t>
    </r>
  </si>
</sst>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00"/>
    <numFmt numFmtId="165" formatCode="d-m-yy"/>
  </numFmts>
  <fonts count="33">
    <font>
      <sz val="11.0"/>
      <color theme="1"/>
      <name val="Calibri"/>
      <scheme val="minor"/>
    </font>
    <font>
      <sz val="11.0"/>
      <color theme="1"/>
      <name val="Calibri"/>
    </font>
    <font/>
    <font>
      <b/>
      <sz val="11.0"/>
      <color theme="1"/>
      <name val="Calibri"/>
    </font>
    <font>
      <sz val="17.0"/>
      <color rgb="FFFFFFFF"/>
      <name val="Calibri"/>
    </font>
    <font>
      <b/>
      <color theme="1"/>
      <name val="Calibri"/>
    </font>
    <font>
      <sz val="9.0"/>
      <color theme="1"/>
      <name val="Calibri"/>
    </font>
    <font>
      <color theme="1"/>
      <name val="Calibri"/>
    </font>
    <font>
      <b/>
      <sz val="10.0"/>
      <color theme="1"/>
      <name val="Calibri"/>
    </font>
    <font>
      <sz val="10.0"/>
      <color rgb="FF808080"/>
      <name val="Calibri"/>
    </font>
    <font>
      <b/>
      <sz val="13.0"/>
      <color theme="1"/>
      <name val="Calibri"/>
    </font>
    <font>
      <u/>
      <sz val="9.0"/>
      <color rgb="FF666666"/>
      <name val="Calibri"/>
    </font>
    <font>
      <i/>
      <u/>
      <sz val="9.0"/>
      <color rgb="FF666666"/>
      <name val="Calibri"/>
    </font>
    <font>
      <sz val="12.0"/>
      <color theme="1"/>
      <name val="Calibri"/>
    </font>
    <font>
      <sz val="16.0"/>
      <color rgb="FFFFFFFF"/>
      <name val="Calibri"/>
    </font>
    <font>
      <b/>
      <sz val="12.0"/>
      <color theme="1"/>
      <name val="Calibri"/>
    </font>
    <font>
      <b/>
      <sz val="10.0"/>
      <color rgb="FF666666"/>
      <name val="Calibri"/>
    </font>
    <font>
      <sz val="10.0"/>
      <color rgb="FF666666"/>
      <name val="Calibri"/>
    </font>
    <font>
      <b/>
      <sz val="14.0"/>
      <color theme="1"/>
      <name val="Calibri"/>
    </font>
    <font>
      <b/>
      <color theme="1"/>
      <name val="Calibri"/>
      <scheme val="minor"/>
    </font>
    <font>
      <sz val="10.0"/>
      <color theme="1"/>
      <name val="Calibri"/>
    </font>
    <font>
      <color theme="1"/>
      <name val="Calibri"/>
      <scheme val="minor"/>
    </font>
    <font>
      <u/>
      <color rgb="FF0000FF"/>
    </font>
    <font>
      <b/>
      <sz val="11.0"/>
      <color rgb="FFB7B7B7"/>
      <name val="Calibri"/>
    </font>
    <font>
      <b/>
      <sz val="8.0"/>
      <color theme="1"/>
      <name val="Calibri"/>
    </font>
    <font>
      <u/>
      <sz val="11.0"/>
      <color rgb="FF0000FF"/>
      <name val="Calibri"/>
    </font>
    <font>
      <sz val="11.0"/>
      <color rgb="FF7F7F7F"/>
      <name val="Calibri"/>
    </font>
    <font>
      <u/>
      <sz val="11.0"/>
      <color rgb="FF0000FF"/>
      <name val="Calibri"/>
    </font>
    <font>
      <i/>
      <sz val="8.0"/>
      <color rgb="FF666666"/>
      <name val="Calibri"/>
    </font>
    <font>
      <b/>
      <sz val="9.0"/>
      <color theme="1"/>
      <name val="Calibri"/>
    </font>
    <font>
      <b/>
      <sz val="16.0"/>
      <color theme="1"/>
      <name val="Calibri"/>
    </font>
    <font>
      <sz val="9.0"/>
      <color rgb="FF666666"/>
      <name val="Calibri"/>
    </font>
    <font>
      <sz val="10.0"/>
      <color rgb="FF7F7F7F"/>
      <name val="Calibri"/>
    </font>
  </fonts>
  <fills count="14">
    <fill>
      <patternFill patternType="none"/>
    </fill>
    <fill>
      <patternFill patternType="lightGray"/>
    </fill>
    <fill>
      <patternFill patternType="solid">
        <fgColor rgb="FFF2DBDB"/>
        <bgColor rgb="FFF2DBDB"/>
      </patternFill>
    </fill>
    <fill>
      <patternFill patternType="solid">
        <fgColor rgb="FF953734"/>
        <bgColor rgb="FF953734"/>
      </patternFill>
    </fill>
    <fill>
      <patternFill patternType="solid">
        <fgColor rgb="FFF4CCCC"/>
        <bgColor rgb="FFF4CCCC"/>
      </patternFill>
    </fill>
    <fill>
      <patternFill patternType="solid">
        <fgColor theme="0"/>
        <bgColor theme="0"/>
      </patternFill>
    </fill>
    <fill>
      <patternFill patternType="solid">
        <fgColor rgb="FFC0C0C0"/>
        <bgColor rgb="FFC0C0C0"/>
      </patternFill>
    </fill>
    <fill>
      <patternFill patternType="solid">
        <fgColor rgb="FFCFE2F3"/>
        <bgColor rgb="FFCFE2F3"/>
      </patternFill>
    </fill>
    <fill>
      <patternFill patternType="solid">
        <fgColor rgb="FFD9D9D9"/>
        <bgColor rgb="FFD9D9D9"/>
      </patternFill>
    </fill>
    <fill>
      <patternFill patternType="solid">
        <fgColor rgb="FFD8D8D8"/>
        <bgColor rgb="FFD8D8D8"/>
      </patternFill>
    </fill>
    <fill>
      <patternFill patternType="solid">
        <fgColor rgb="FFFFFFFF"/>
        <bgColor rgb="FFFFFFFF"/>
      </patternFill>
    </fill>
    <fill>
      <patternFill patternType="solid">
        <fgColor rgb="FFDBE5F1"/>
        <bgColor rgb="FFDBE5F1"/>
      </patternFill>
    </fill>
    <fill>
      <patternFill patternType="solid">
        <fgColor rgb="FFC9DAF8"/>
        <bgColor rgb="FFC9DAF8"/>
      </patternFill>
    </fill>
    <fill>
      <patternFill patternType="solid">
        <fgColor rgb="FFEFEFEF"/>
        <bgColor rgb="FFEFEFEF"/>
      </patternFill>
    </fill>
  </fills>
  <borders count="53">
    <border/>
    <border>
      <bottom style="thick">
        <color rgb="FF000000"/>
      </bottom>
    </border>
    <border>
      <left style="thick">
        <color rgb="FF000000"/>
      </left>
      <bottom style="thick">
        <color rgb="FF000000"/>
      </bottom>
    </border>
    <border>
      <right style="thick">
        <color rgb="FF000000"/>
      </right>
      <bottom style="thick">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top style="thin">
        <color rgb="FF000000"/>
      </top>
    </border>
    <border>
      <left style="thin">
        <color rgb="FF000000"/>
      </left>
    </border>
    <border>
      <right style="thin">
        <color rgb="FF000000"/>
      </right>
    </border>
    <border>
      <left style="thin">
        <color rgb="FF000000"/>
      </left>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bottom style="thin">
        <color rgb="FF000000"/>
      </bottom>
    </border>
    <border>
      <left style="thick">
        <color rgb="FF000000"/>
      </left>
      <top style="thick">
        <color rgb="FF000000"/>
      </top>
      <bottom style="thin">
        <color rgb="FF000000"/>
      </bottom>
    </border>
    <border>
      <top style="thick">
        <color rgb="FF000000"/>
      </top>
      <bottom style="thin">
        <color rgb="FF000000"/>
      </bottom>
    </border>
    <border>
      <right style="thick">
        <color rgb="FF000000"/>
      </right>
      <top style="thick">
        <color rgb="FF000000"/>
      </top>
      <bottom style="thin">
        <color rgb="FF000000"/>
      </bottom>
    </border>
    <border>
      <left style="thick">
        <color rgb="FF000000"/>
      </left>
      <top style="thin">
        <color rgb="FF000000"/>
      </top>
      <bottom style="thin">
        <color rgb="FF000000"/>
      </bottom>
    </border>
    <border>
      <right style="thick">
        <color rgb="FF000000"/>
      </right>
      <top style="thin">
        <color rgb="FF000000"/>
      </top>
      <bottom style="thin">
        <color rgb="FF000000"/>
      </bottom>
    </border>
    <border>
      <left style="thick">
        <color rgb="FF000000"/>
      </left>
      <top style="thick">
        <color rgb="FF000000"/>
      </top>
      <bottom style="thick">
        <color rgb="FF000000"/>
      </bottom>
    </border>
    <border>
      <top style="thick">
        <color rgb="FF000000"/>
      </top>
      <bottom style="thick">
        <color rgb="FF000000"/>
      </bottom>
    </border>
    <border>
      <right style="thick">
        <color rgb="FF000000"/>
      </right>
      <top style="thick">
        <color rgb="FF000000"/>
      </top>
      <bottom style="thick">
        <color rgb="FF000000"/>
      </bottom>
    </border>
    <border>
      <left style="thin">
        <color rgb="FF000000"/>
      </left>
      <right style="thin">
        <color rgb="FF000000"/>
      </right>
      <top style="thin">
        <color rgb="FF000000"/>
      </top>
      <bottom style="thin">
        <color rgb="FF000000"/>
      </bottom>
    </border>
    <border>
      <lef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ck">
        <color rgb="FF000000"/>
      </left>
      <top style="thick">
        <color rgb="FF000000"/>
      </top>
    </border>
    <border>
      <right style="thick">
        <color rgb="FF000000"/>
      </right>
      <top style="thick">
        <color rgb="FF000000"/>
      </top>
    </border>
    <border>
      <right style="thin">
        <color rgb="FF000000"/>
      </right>
      <top style="thin">
        <color rgb="FF000000"/>
      </top>
      <bottom style="thick">
        <color rgb="FF000000"/>
      </bottom>
    </border>
    <border>
      <left style="thin">
        <color rgb="FF000000"/>
      </left>
      <right style="thick">
        <color rgb="FF000000"/>
      </right>
      <top style="thin">
        <color rgb="FF000000"/>
      </top>
      <bottom style="thick">
        <color rgb="FF000000"/>
      </bottom>
    </border>
    <border>
      <left style="thick">
        <color rgb="FF000000"/>
      </left>
      <bottom style="thin">
        <color rgb="FF000000"/>
      </bottom>
    </border>
    <border>
      <right style="thick">
        <color rgb="FF000000"/>
      </right>
      <bottom style="thin">
        <color rgb="FF000000"/>
      </bottom>
    </border>
    <border>
      <left style="thin">
        <color rgb="FF000000"/>
      </left>
      <right style="thick">
        <color rgb="FF000000"/>
      </right>
      <bottom style="thin">
        <color rgb="FF000000"/>
      </bottom>
    </border>
    <border>
      <left style="thin">
        <color rgb="FF000000"/>
      </left>
      <right style="thick">
        <color rgb="FF000000"/>
      </right>
      <top style="thin">
        <color rgb="FF000000"/>
      </top>
      <bottom style="thin">
        <color rgb="FF000000"/>
      </bottom>
    </border>
    <border>
      <left style="thin">
        <color rgb="FF000000"/>
      </left>
      <top style="thin">
        <color rgb="FF000000"/>
      </top>
      <bottom/>
    </border>
    <border>
      <top style="thin">
        <color rgb="FF000000"/>
      </top>
      <bottom/>
    </border>
    <border>
      <left style="thin">
        <color rgb="FF000000"/>
      </left>
      <top/>
      <bottom/>
    </border>
    <border>
      <top/>
      <bottom/>
    </border>
    <border>
      <right style="thin">
        <color rgb="FF000000"/>
      </right>
      <top/>
      <bottom/>
    </border>
    <border>
      <left style="thick">
        <color rgb="FF000000"/>
      </left>
      <top style="thin">
        <color rgb="FF000000"/>
      </top>
      <bottom style="thick">
        <color rgb="FF000000"/>
      </bottom>
    </border>
    <border>
      <top style="thin">
        <color rgb="FF000000"/>
      </top>
      <bottom style="thick">
        <color rgb="FF000000"/>
      </bottom>
    </border>
    <border>
      <right style="thick">
        <color rgb="FF000000"/>
      </right>
      <top style="thin">
        <color rgb="FF000000"/>
      </top>
      <bottom style="thick">
        <color rgb="FF000000"/>
      </bottom>
    </border>
    <border>
      <left style="thick">
        <color rgb="FF000000"/>
      </left>
      <right style="thick">
        <color rgb="FF000000"/>
      </right>
      <top style="thick">
        <color rgb="FF000000"/>
      </top>
      <bottom style="thin">
        <color rgb="FF000000"/>
      </bottom>
    </border>
    <border>
      <left style="thick">
        <color rgb="FF000000"/>
      </left>
      <right style="thick">
        <color rgb="FF000000"/>
      </right>
      <top style="thick">
        <color rgb="FF000000"/>
      </top>
    </border>
    <border>
      <left style="thick">
        <color rgb="FF000000"/>
      </left>
      <right style="thick">
        <color rgb="FF000000"/>
      </right>
      <bottom style="thin">
        <color rgb="FF000000"/>
      </bottom>
    </border>
    <border>
      <left style="thick">
        <color rgb="FF000000"/>
      </left>
      <right style="thick">
        <color rgb="FF000000"/>
      </right>
      <top style="thin">
        <color rgb="FF000000"/>
      </top>
      <bottom style="thin">
        <color rgb="FF000000"/>
      </bottom>
    </border>
    <border>
      <left style="thick">
        <color rgb="FF000000"/>
      </left>
      <right style="thick">
        <color rgb="FF000000"/>
      </right>
      <top style="thin">
        <color rgb="FF000000"/>
      </top>
      <bottom style="thick">
        <color rgb="FF000000"/>
      </bottom>
    </border>
    <border>
      <right style="thin">
        <color rgb="FF000000"/>
      </right>
      <top style="thin">
        <color rgb="FF000000"/>
      </top>
      <bottom/>
    </border>
  </borders>
  <cellStyleXfs count="1">
    <xf borderId="0" fillId="0" fontId="0" numFmtId="0" applyAlignment="1" applyFont="1"/>
  </cellStyleXfs>
  <cellXfs count="209">
    <xf borderId="0" fillId="0" fontId="0" numFmtId="0" xfId="0" applyAlignment="1" applyFont="1">
      <alignment readingOrder="0" shrinkToFit="0" vertical="bottom" wrapText="0"/>
    </xf>
    <xf borderId="1" fillId="0" fontId="1" numFmtId="0" xfId="0" applyAlignment="1" applyBorder="1" applyFont="1">
      <alignment vertical="bottom"/>
    </xf>
    <xf borderId="1" fillId="0" fontId="2" numFmtId="0" xfId="0" applyBorder="1" applyFont="1"/>
    <xf borderId="2" fillId="2" fontId="3" numFmtId="0" xfId="0" applyAlignment="1" applyBorder="1" applyFill="1" applyFont="1">
      <alignment horizontal="center" vertical="bottom"/>
    </xf>
    <xf borderId="3" fillId="0" fontId="2" numFmtId="0" xfId="0" applyBorder="1" applyFont="1"/>
    <xf borderId="4" fillId="3" fontId="4" numFmtId="0" xfId="0" applyAlignment="1" applyBorder="1" applyFill="1" applyFont="1">
      <alignment horizontal="center"/>
    </xf>
    <xf borderId="5" fillId="0" fontId="2" numFmtId="0" xfId="0" applyBorder="1" applyFont="1"/>
    <xf borderId="6" fillId="0" fontId="2" numFmtId="0" xfId="0" applyBorder="1" applyFont="1"/>
    <xf borderId="7" fillId="0" fontId="3" numFmtId="0" xfId="0" applyAlignment="1" applyBorder="1" applyFont="1">
      <alignment horizontal="left"/>
    </xf>
    <xf borderId="8" fillId="0" fontId="2" numFmtId="0" xfId="0" applyBorder="1" applyFont="1"/>
    <xf borderId="9" fillId="0" fontId="2" numFmtId="0" xfId="0" applyBorder="1" applyFont="1"/>
    <xf borderId="4" fillId="0" fontId="5" numFmtId="0" xfId="0" applyAlignment="1" applyBorder="1" applyFont="1">
      <alignment horizontal="left"/>
    </xf>
    <xf borderId="7" fillId="4" fontId="3" numFmtId="0" xfId="0" applyAlignment="1" applyBorder="1" applyFill="1" applyFont="1">
      <alignment horizontal="center" vertical="center"/>
    </xf>
    <xf borderId="4" fillId="4" fontId="3" numFmtId="0" xfId="0" applyAlignment="1" applyBorder="1" applyFont="1">
      <alignment horizontal="center"/>
    </xf>
    <xf borderId="10" fillId="0" fontId="6" numFmtId="0" xfId="0" applyAlignment="1" applyBorder="1" applyFont="1">
      <alignment shrinkToFit="0" vertical="center" wrapText="1"/>
    </xf>
    <xf borderId="7" fillId="0" fontId="7" numFmtId="0" xfId="0" applyAlignment="1" applyBorder="1" applyFont="1">
      <alignment shrinkToFit="0" vertical="center" wrapText="1"/>
    </xf>
    <xf borderId="11" fillId="0" fontId="2" numFmtId="0" xfId="0" applyBorder="1" applyFont="1"/>
    <xf borderId="12" fillId="0" fontId="2" numFmtId="0" xfId="0" applyBorder="1" applyFont="1"/>
    <xf borderId="13" fillId="0" fontId="2" numFmtId="0" xfId="0" applyBorder="1" applyFont="1"/>
    <xf borderId="14" fillId="0" fontId="2" numFmtId="0" xfId="0" applyBorder="1" applyFont="1"/>
    <xf borderId="15" fillId="0" fontId="2" numFmtId="0" xfId="0" applyBorder="1" applyFont="1"/>
    <xf borderId="16" fillId="0" fontId="2" numFmtId="0" xfId="0" applyBorder="1" applyFont="1"/>
    <xf borderId="0" fillId="0" fontId="1" numFmtId="0" xfId="0" applyFont="1"/>
    <xf borderId="17" fillId="0" fontId="2" numFmtId="0" xfId="0" applyBorder="1" applyFont="1"/>
    <xf borderId="4" fillId="0" fontId="7" numFmtId="0" xfId="0" applyBorder="1" applyFont="1"/>
    <xf borderId="4" fillId="4" fontId="3" numFmtId="0" xfId="0" applyAlignment="1" applyBorder="1" applyFont="1">
      <alignment horizontal="left" shrinkToFit="0" wrapText="1"/>
    </xf>
    <xf borderId="4" fillId="0" fontId="8" numFmtId="0" xfId="0" applyAlignment="1" applyBorder="1" applyFont="1">
      <alignment horizontal="left"/>
    </xf>
    <xf borderId="4" fillId="0" fontId="1" numFmtId="0" xfId="0" applyAlignment="1" applyBorder="1" applyFont="1">
      <alignment horizontal="center"/>
    </xf>
    <xf borderId="4" fillId="0" fontId="5" numFmtId="0" xfId="0" applyBorder="1" applyFont="1"/>
    <xf borderId="7" fillId="5" fontId="3" numFmtId="0" xfId="0" applyAlignment="1" applyBorder="1" applyFill="1" applyFont="1">
      <alignment horizontal="left" vertical="center"/>
    </xf>
    <xf borderId="4" fillId="0" fontId="9" numFmtId="0" xfId="0" applyAlignment="1" applyBorder="1" applyFont="1">
      <alignment horizontal="left" shrinkToFit="0" wrapText="1"/>
    </xf>
    <xf borderId="7" fillId="0" fontId="7" numFmtId="0" xfId="0" applyBorder="1" applyFont="1"/>
    <xf borderId="18" fillId="0" fontId="10" numFmtId="0" xfId="0" applyAlignment="1" applyBorder="1" applyFont="1">
      <alignment horizontal="center" vertical="bottom"/>
    </xf>
    <xf borderId="19" fillId="0" fontId="2" numFmtId="0" xfId="0" applyBorder="1" applyFont="1"/>
    <xf borderId="20" fillId="0" fontId="2" numFmtId="0" xfId="0" applyBorder="1" applyFont="1"/>
    <xf borderId="21" fillId="0" fontId="11" numFmtId="0" xfId="0" applyAlignment="1" applyBorder="1" applyFont="1">
      <alignment shrinkToFit="0" vertical="bottom" wrapText="1"/>
    </xf>
    <xf borderId="22" fillId="0" fontId="2" numFmtId="0" xfId="0" applyBorder="1" applyFont="1"/>
    <xf borderId="21" fillId="0" fontId="12" numFmtId="0" xfId="0" applyAlignment="1" applyBorder="1" applyFont="1">
      <alignment shrinkToFit="0" vertical="bottom" wrapText="1"/>
    </xf>
    <xf borderId="21" fillId="0" fontId="1" numFmtId="0" xfId="0" applyAlignment="1" applyBorder="1" applyFont="1">
      <alignment horizontal="left"/>
    </xf>
    <xf borderId="21" fillId="0" fontId="1" numFmtId="0" xfId="0" applyAlignment="1" applyBorder="1" applyFont="1">
      <alignment horizontal="right"/>
    </xf>
    <xf borderId="23" fillId="2" fontId="3" numFmtId="0" xfId="0" applyAlignment="1" applyBorder="1" applyFont="1">
      <alignment horizontal="center" vertical="bottom"/>
    </xf>
    <xf borderId="24" fillId="0" fontId="2" numFmtId="0" xfId="0" applyBorder="1" applyFont="1"/>
    <xf borderId="25" fillId="0" fontId="2" numFmtId="0" xfId="0" applyBorder="1" applyFont="1"/>
    <xf borderId="2" fillId="0" fontId="13" numFmtId="0" xfId="0" applyAlignment="1" applyBorder="1" applyFont="1">
      <alignment readingOrder="0" vertical="bottom"/>
    </xf>
    <xf borderId="26" fillId="6" fontId="1" numFmtId="0" xfId="0" applyBorder="1" applyFill="1" applyFont="1"/>
    <xf borderId="4" fillId="0" fontId="1" numFmtId="0" xfId="0" applyBorder="1" applyFont="1"/>
    <xf borderId="26" fillId="7" fontId="1" numFmtId="3" xfId="0" applyAlignment="1" applyBorder="1" applyFill="1" applyFont="1" applyNumberFormat="1">
      <alignment horizontal="center"/>
    </xf>
    <xf borderId="4" fillId="3" fontId="14" numFmtId="0" xfId="0" applyAlignment="1" applyBorder="1" applyFont="1">
      <alignment horizontal="center" shrinkToFit="0" vertical="center" wrapText="1"/>
    </xf>
    <xf borderId="4" fillId="0" fontId="3" numFmtId="0" xfId="0" applyAlignment="1" applyBorder="1" applyFont="1">
      <alignment horizontal="left" vertical="center"/>
    </xf>
    <xf borderId="4" fillId="4" fontId="15" numFmtId="0" xfId="0" applyAlignment="1" applyBorder="1" applyFont="1">
      <alignment horizontal="center" vertical="center"/>
    </xf>
    <xf borderId="26" fillId="8" fontId="15" numFmtId="0" xfId="0" applyAlignment="1" applyBorder="1" applyFill="1" applyFont="1">
      <alignment horizontal="center" vertical="center"/>
    </xf>
    <xf borderId="4" fillId="8" fontId="5" numFmtId="0" xfId="0" applyAlignment="1" applyBorder="1" applyFont="1">
      <alignment horizontal="center"/>
    </xf>
    <xf borderId="4" fillId="0" fontId="16" numFmtId="0" xfId="0" applyAlignment="1" applyBorder="1" applyFont="1">
      <alignment horizontal="left" readingOrder="0" shrinkToFit="0" vertical="center" wrapText="1"/>
    </xf>
    <xf borderId="4" fillId="0" fontId="17" numFmtId="0" xfId="0" applyAlignment="1" applyBorder="1" applyFont="1">
      <alignment horizontal="left" readingOrder="0" shrinkToFit="0" vertical="center" wrapText="1"/>
    </xf>
    <xf borderId="4" fillId="4" fontId="18" numFmtId="0" xfId="0" applyAlignment="1" applyBorder="1" applyFont="1">
      <alignment horizontal="center" vertical="center"/>
    </xf>
    <xf borderId="4" fillId="4" fontId="18" numFmtId="0" xfId="0" applyAlignment="1" applyBorder="1" applyFont="1">
      <alignment horizontal="left" vertical="center"/>
    </xf>
    <xf borderId="4" fillId="4" fontId="8" numFmtId="0" xfId="0" applyAlignment="1" applyBorder="1" applyFont="1">
      <alignment horizontal="center" vertical="center"/>
    </xf>
    <xf borderId="27" fillId="4" fontId="8" numFmtId="0" xfId="0" applyAlignment="1" applyBorder="1" applyFont="1">
      <alignment horizontal="center" vertical="center"/>
    </xf>
    <xf borderId="4" fillId="9" fontId="3" numFmtId="0" xfId="0" applyAlignment="1" applyBorder="1" applyFill="1" applyFont="1">
      <alignment horizontal="left" vertical="center"/>
    </xf>
    <xf borderId="4" fillId="7" fontId="3" numFmtId="0" xfId="0" applyAlignment="1" applyBorder="1" applyFont="1">
      <alignment horizontal="center" vertical="center"/>
    </xf>
    <xf borderId="5" fillId="9" fontId="3" numFmtId="0" xfId="0" applyAlignment="1" applyBorder="1" applyFont="1">
      <alignment horizontal="left" vertical="center"/>
    </xf>
    <xf borderId="4" fillId="10" fontId="3" numFmtId="0" xfId="0" applyAlignment="1" applyBorder="1" applyFill="1" applyFont="1">
      <alignment horizontal="left" vertical="center"/>
    </xf>
    <xf borderId="4" fillId="4" fontId="3" numFmtId="0" xfId="0" applyAlignment="1" applyBorder="1" applyFont="1">
      <alignment horizontal="center" vertical="center"/>
    </xf>
    <xf borderId="4" fillId="7" fontId="3" numFmtId="0" xfId="0" applyAlignment="1" applyBorder="1" applyFont="1">
      <alignment horizontal="center"/>
    </xf>
    <xf borderId="4" fillId="11" fontId="1" numFmtId="0" xfId="0" applyAlignment="1" applyBorder="1" applyFill="1" applyFont="1">
      <alignment horizontal="center"/>
    </xf>
    <xf borderId="28" fillId="10" fontId="3" numFmtId="0" xfId="0" applyAlignment="1" applyBorder="1" applyFont="1">
      <alignment horizontal="center" vertical="center"/>
    </xf>
    <xf borderId="29" fillId="0" fontId="2" numFmtId="0" xfId="0" applyBorder="1" applyFont="1"/>
    <xf borderId="30" fillId="0" fontId="2" numFmtId="0" xfId="0" applyBorder="1" applyFont="1"/>
    <xf borderId="4" fillId="4" fontId="3" numFmtId="0" xfId="0" applyAlignment="1" applyBorder="1" applyFont="1">
      <alignment horizontal="center" readingOrder="0" vertical="center"/>
    </xf>
    <xf borderId="4" fillId="9" fontId="3" numFmtId="0" xfId="0" applyAlignment="1" applyBorder="1" applyFont="1">
      <alignment horizontal="center" vertical="center"/>
    </xf>
    <xf borderId="0" fillId="0" fontId="19" numFmtId="0" xfId="0" applyAlignment="1" applyFont="1">
      <alignment readingOrder="0"/>
    </xf>
    <xf borderId="8" fillId="0" fontId="20" numFmtId="0" xfId="0" applyAlignment="1" applyBorder="1" applyFont="1">
      <alignment horizontal="center" vertical="center"/>
    </xf>
    <xf borderId="0" fillId="0" fontId="1" numFmtId="0" xfId="0" applyAlignment="1" applyFont="1">
      <alignment vertical="bottom"/>
    </xf>
    <xf borderId="0" fillId="0" fontId="21" numFmtId="0" xfId="0" applyAlignment="1" applyFont="1">
      <alignment readingOrder="0"/>
    </xf>
    <xf borderId="0" fillId="0" fontId="22" numFmtId="0" xfId="0" applyAlignment="1" applyFont="1">
      <alignment readingOrder="0"/>
    </xf>
    <xf borderId="0" fillId="0" fontId="1" numFmtId="0" xfId="0" applyAlignment="1" applyFont="1">
      <alignment readingOrder="0" vertical="bottom"/>
    </xf>
    <xf borderId="15" fillId="0" fontId="20" numFmtId="0" xfId="0" applyAlignment="1" applyBorder="1" applyFont="1">
      <alignment horizontal="center" vertical="center"/>
    </xf>
    <xf borderId="4" fillId="4" fontId="18" numFmtId="0" xfId="0" applyAlignment="1" applyBorder="1" applyFont="1">
      <alignment horizontal="left"/>
    </xf>
    <xf borderId="26" fillId="10" fontId="3" numFmtId="0" xfId="0" applyAlignment="1" applyBorder="1" applyFont="1">
      <alignment horizontal="center"/>
    </xf>
    <xf borderId="4" fillId="10" fontId="3" numFmtId="0" xfId="0" applyAlignment="1" applyBorder="1" applyFont="1">
      <alignment horizontal="center"/>
    </xf>
    <xf borderId="26" fillId="9" fontId="3" numFmtId="0" xfId="0" applyAlignment="1" applyBorder="1" applyFont="1">
      <alignment horizontal="center"/>
    </xf>
    <xf borderId="4" fillId="9" fontId="3" numFmtId="0" xfId="0" applyAlignment="1" applyBorder="1" applyFont="1">
      <alignment horizontal="center"/>
    </xf>
    <xf borderId="4" fillId="9" fontId="3" numFmtId="164" xfId="0" applyAlignment="1" applyBorder="1" applyFont="1" applyNumberFormat="1">
      <alignment horizontal="center"/>
    </xf>
    <xf borderId="4" fillId="10" fontId="23" numFmtId="0" xfId="0" applyAlignment="1" applyBorder="1" applyFont="1">
      <alignment horizontal="center"/>
    </xf>
    <xf borderId="7" fillId="4" fontId="18" numFmtId="0" xfId="0" applyAlignment="1" applyBorder="1" applyFont="1">
      <alignment horizontal="left"/>
    </xf>
    <xf borderId="0" fillId="0" fontId="3" numFmtId="0" xfId="0" applyAlignment="1" applyFont="1">
      <alignment readingOrder="0" vertical="bottom"/>
    </xf>
    <xf borderId="7" fillId="4" fontId="3" numFmtId="0" xfId="0" applyAlignment="1" applyBorder="1" applyFont="1">
      <alignment horizontal="center" shrinkToFit="0" vertical="center" wrapText="1"/>
    </xf>
    <xf borderId="7" fillId="4" fontId="24" numFmtId="0" xfId="0" applyAlignment="1" applyBorder="1" applyFont="1">
      <alignment horizontal="center" shrinkToFit="0" vertical="center" wrapText="1"/>
    </xf>
    <xf borderId="31" fillId="4" fontId="3" numFmtId="0" xfId="0" applyAlignment="1" applyBorder="1" applyFont="1">
      <alignment horizontal="center" shrinkToFit="0" vertical="center" wrapText="1"/>
    </xf>
    <xf borderId="32" fillId="0" fontId="2" numFmtId="0" xfId="0" applyBorder="1" applyFont="1"/>
    <xf borderId="19" fillId="4" fontId="3" numFmtId="0" xfId="0" applyAlignment="1" applyBorder="1" applyFont="1">
      <alignment horizontal="center" vertical="center"/>
    </xf>
    <xf borderId="0" fillId="0" fontId="3" numFmtId="0" xfId="0" applyAlignment="1" applyFont="1">
      <alignment vertical="bottom"/>
    </xf>
    <xf borderId="26" fillId="4" fontId="3" numFmtId="0" xfId="0" applyAlignment="1" applyBorder="1" applyFont="1">
      <alignment horizontal="center"/>
    </xf>
    <xf borderId="2" fillId="0" fontId="2" numFmtId="0" xfId="0" applyBorder="1" applyFont="1"/>
    <xf borderId="33" fillId="4" fontId="3" numFmtId="0" xfId="0" applyAlignment="1" applyBorder="1" applyFont="1">
      <alignment horizontal="center"/>
    </xf>
    <xf borderId="34" fillId="4" fontId="3" numFmtId="0" xfId="0" applyAlignment="1" applyBorder="1" applyFont="1">
      <alignment horizontal="center"/>
    </xf>
    <xf borderId="26" fillId="7" fontId="3" numFmtId="0" xfId="0" applyAlignment="1" applyBorder="1" applyFont="1">
      <alignment horizontal="center"/>
    </xf>
    <xf borderId="35" fillId="7" fontId="3" numFmtId="0" xfId="0" applyAlignment="1" applyBorder="1" applyFont="1">
      <alignment horizontal="center"/>
    </xf>
    <xf borderId="36" fillId="0" fontId="2" numFmtId="0" xfId="0" applyBorder="1" applyFont="1"/>
    <xf borderId="16" fillId="9" fontId="3" numFmtId="0" xfId="0" applyAlignment="1" applyBorder="1" applyFont="1">
      <alignment horizontal="center"/>
    </xf>
    <xf borderId="37" fillId="9" fontId="3" numFmtId="0" xfId="0" applyAlignment="1" applyBorder="1" applyFont="1">
      <alignment horizontal="center"/>
    </xf>
    <xf borderId="0" fillId="0" fontId="25" numFmtId="0" xfId="0" applyAlignment="1" applyFont="1">
      <alignment vertical="bottom"/>
    </xf>
    <xf borderId="6" fillId="9" fontId="3" numFmtId="0" xfId="0" applyAlignment="1" applyBorder="1" applyFont="1">
      <alignment horizontal="center"/>
    </xf>
    <xf borderId="38" fillId="9" fontId="3" numFmtId="0" xfId="0" applyAlignment="1" applyBorder="1" applyFont="1">
      <alignment horizontal="center"/>
    </xf>
    <xf borderId="39" fillId="7" fontId="3" numFmtId="0" xfId="0" applyAlignment="1" applyBorder="1" applyFont="1">
      <alignment horizontal="center"/>
    </xf>
    <xf borderId="40" fillId="0" fontId="2" numFmtId="0" xfId="0" applyBorder="1" applyFont="1"/>
    <xf borderId="2" fillId="7" fontId="3" numFmtId="0" xfId="0" applyAlignment="1" applyBorder="1" applyFont="1">
      <alignment horizontal="center"/>
    </xf>
    <xf borderId="33" fillId="9" fontId="3" numFmtId="0" xfId="0" applyAlignment="1" applyBorder="1" applyFont="1">
      <alignment horizontal="center"/>
    </xf>
    <xf borderId="34" fillId="9" fontId="3" numFmtId="0" xfId="0" applyAlignment="1" applyBorder="1" applyFont="1">
      <alignment horizontal="center"/>
    </xf>
    <xf borderId="4" fillId="5" fontId="26" numFmtId="0" xfId="0" applyAlignment="1" applyBorder="1" applyFont="1">
      <alignment horizontal="left"/>
    </xf>
    <xf borderId="0" fillId="0" fontId="27" numFmtId="0" xfId="0" applyAlignment="1" applyFont="1">
      <alignment readingOrder="0" vertical="bottom"/>
    </xf>
    <xf borderId="4" fillId="9" fontId="17" numFmtId="0" xfId="0" applyAlignment="1" applyBorder="1" applyFont="1">
      <alignment horizontal="center"/>
    </xf>
    <xf borderId="14" fillId="0" fontId="1" numFmtId="0" xfId="0" applyAlignment="1" applyBorder="1" applyFont="1">
      <alignment horizontal="center"/>
    </xf>
    <xf borderId="41" fillId="4" fontId="18" numFmtId="0" xfId="0" applyAlignment="1" applyBorder="1" applyFont="1">
      <alignment horizontal="left"/>
    </xf>
    <xf borderId="42" fillId="0" fontId="2" numFmtId="0" xfId="0" applyBorder="1" applyFont="1"/>
    <xf borderId="43" fillId="0" fontId="2" numFmtId="0" xfId="0" applyBorder="1" applyFont="1"/>
    <xf borderId="4" fillId="0" fontId="3" numFmtId="0" xfId="0" applyAlignment="1" applyBorder="1" applyFont="1">
      <alignment horizontal="center" vertical="bottom"/>
    </xf>
    <xf borderId="4" fillId="0" fontId="17" numFmtId="0" xfId="0" applyAlignment="1" applyBorder="1" applyFont="1">
      <alignment horizontal="center" shrinkToFit="0" vertical="center" wrapText="1"/>
    </xf>
    <xf borderId="7" fillId="0" fontId="3" numFmtId="0" xfId="0" applyAlignment="1" applyBorder="1" applyFont="1">
      <alignment horizontal="center" vertical="bottom"/>
    </xf>
    <xf borderId="18" fillId="0" fontId="3" numFmtId="0" xfId="0" applyAlignment="1" applyBorder="1" applyFont="1">
      <alignment horizontal="center" vertical="bottom"/>
    </xf>
    <xf borderId="21" fillId="0" fontId="28" numFmtId="0" xfId="0" applyAlignment="1" applyBorder="1" applyFont="1">
      <alignment shrinkToFit="0" vertical="bottom" wrapText="1"/>
    </xf>
    <xf borderId="21" fillId="0" fontId="28" numFmtId="0" xfId="0" applyAlignment="1" applyBorder="1" applyFont="1">
      <alignment readingOrder="0" shrinkToFit="0" vertical="bottom" wrapText="1"/>
    </xf>
    <xf borderId="21" fillId="0" fontId="1" numFmtId="0" xfId="0" applyAlignment="1" applyBorder="1" applyFont="1">
      <alignment horizontal="right" readingOrder="0"/>
    </xf>
    <xf borderId="35" fillId="0" fontId="13" numFmtId="0" xfId="0" applyAlignment="1" applyBorder="1" applyFont="1">
      <alignment readingOrder="0" vertical="bottom"/>
    </xf>
    <xf borderId="44" fillId="0" fontId="1" numFmtId="165" xfId="0" applyAlignment="1" applyBorder="1" applyFont="1" applyNumberFormat="1">
      <alignment horizontal="right"/>
    </xf>
    <xf borderId="45" fillId="0" fontId="2" numFmtId="0" xfId="0" applyBorder="1" applyFont="1"/>
    <xf borderId="46" fillId="0" fontId="2" numFmtId="0" xfId="0" applyBorder="1" applyFont="1"/>
    <xf borderId="0" fillId="0" fontId="21" numFmtId="0" xfId="0" applyAlignment="1" applyFont="1">
      <alignment readingOrder="0" shrinkToFit="0" wrapText="1"/>
    </xf>
    <xf borderId="4" fillId="4" fontId="18" numFmtId="0" xfId="0" applyAlignment="1" applyBorder="1" applyFont="1">
      <alignment horizontal="center" readingOrder="0" vertical="center"/>
    </xf>
    <xf borderId="4" fillId="0" fontId="17" numFmtId="0" xfId="0" applyAlignment="1" applyBorder="1" applyFont="1">
      <alignment horizontal="center" readingOrder="0" shrinkToFit="0" vertical="center" wrapText="1"/>
    </xf>
    <xf borderId="0" fillId="0" fontId="21" numFmtId="0" xfId="0" applyAlignment="1" applyFont="1">
      <alignment readingOrder="0" shrinkToFit="0" vertical="center" wrapText="1"/>
    </xf>
    <xf borderId="0" fillId="0" fontId="7" numFmtId="0" xfId="0" applyAlignment="1" applyFont="1">
      <alignment shrinkToFit="0" wrapText="1"/>
    </xf>
    <xf borderId="4" fillId="0" fontId="8" numFmtId="0" xfId="0" applyAlignment="1" applyBorder="1" applyFont="1">
      <alignment vertical="center"/>
    </xf>
    <xf borderId="4" fillId="0" fontId="29" numFmtId="0" xfId="0" applyAlignment="1" applyBorder="1" applyFont="1">
      <alignment vertical="center"/>
    </xf>
    <xf borderId="4" fillId="0" fontId="6" numFmtId="0" xfId="0" applyAlignment="1" applyBorder="1" applyFont="1">
      <alignment shrinkToFit="0" vertical="center" wrapText="1"/>
    </xf>
    <xf borderId="4" fillId="0" fontId="17" numFmtId="0" xfId="0" applyAlignment="1" applyBorder="1" applyFont="1">
      <alignment horizontal="left" shrinkToFit="0" vertical="center" wrapText="1"/>
    </xf>
    <xf borderId="7" fillId="0" fontId="6" numFmtId="0" xfId="0" applyAlignment="1" applyBorder="1" applyFont="1">
      <alignment shrinkToFit="0" vertical="center" wrapText="1"/>
    </xf>
    <xf borderId="4" fillId="4" fontId="30" numFmtId="0" xfId="0" applyAlignment="1" applyBorder="1" applyFont="1">
      <alignment horizontal="center" vertical="center"/>
    </xf>
    <xf borderId="4" fillId="0" fontId="31" numFmtId="0" xfId="0" applyAlignment="1" applyBorder="1" applyFont="1">
      <alignment horizontal="left" shrinkToFit="0" vertical="center" wrapText="1"/>
    </xf>
    <xf borderId="8" fillId="0" fontId="1" numFmtId="0" xfId="0" applyAlignment="1" applyBorder="1" applyFont="1">
      <alignment horizontal="center"/>
    </xf>
    <xf borderId="15" fillId="0" fontId="1" numFmtId="0" xfId="0" applyAlignment="1" applyBorder="1" applyFont="1">
      <alignment horizontal="center"/>
    </xf>
    <xf borderId="4" fillId="9" fontId="3" numFmtId="0" xfId="0" applyAlignment="1" applyBorder="1" applyFont="1">
      <alignment horizontal="left" readingOrder="0" vertical="center"/>
    </xf>
    <xf borderId="7" fillId="7" fontId="3" numFmtId="0" xfId="0" applyAlignment="1" applyBorder="1" applyFont="1">
      <alignment horizontal="center" vertical="center"/>
    </xf>
    <xf borderId="23" fillId="7" fontId="3" numFmtId="0" xfId="0" applyAlignment="1" applyBorder="1" applyFont="1">
      <alignment horizontal="center" vertical="center"/>
    </xf>
    <xf borderId="5" fillId="0" fontId="1" numFmtId="0" xfId="0" applyAlignment="1" applyBorder="1" applyFont="1">
      <alignment horizontal="center"/>
    </xf>
    <xf borderId="47" fillId="4" fontId="3" numFmtId="0" xfId="0" applyAlignment="1" applyBorder="1" applyFont="1">
      <alignment horizontal="center" shrinkToFit="0" vertical="center" wrapText="1"/>
    </xf>
    <xf borderId="5" fillId="2" fontId="29" numFmtId="0" xfId="0" applyAlignment="1" applyBorder="1" applyFont="1">
      <alignment horizontal="center" shrinkToFit="0" vertical="center" wrapText="1"/>
    </xf>
    <xf borderId="47" fillId="4" fontId="29" numFmtId="0" xfId="0" applyAlignment="1" applyBorder="1" applyFont="1">
      <alignment horizontal="center" shrinkToFit="0" vertical="center" wrapText="1"/>
    </xf>
    <xf borderId="8" fillId="2" fontId="3" numFmtId="0" xfId="0" applyAlignment="1" applyBorder="1" applyFont="1">
      <alignment horizontal="center" shrinkToFit="0" vertical="center" wrapText="1"/>
    </xf>
    <xf borderId="18" fillId="2" fontId="3" numFmtId="0" xfId="0" applyAlignment="1" applyBorder="1" applyFont="1">
      <alignment horizontal="center" shrinkToFit="0" vertical="center" wrapText="1"/>
    </xf>
    <xf borderId="48" fillId="4" fontId="3" numFmtId="0" xfId="0" applyAlignment="1" applyBorder="1" applyFont="1">
      <alignment horizontal="center" readingOrder="0" shrinkToFit="0" vertical="center" wrapText="1"/>
    </xf>
    <xf borderId="31" fillId="4" fontId="3" numFmtId="0" xfId="0" applyAlignment="1" applyBorder="1" applyFont="1">
      <alignment horizontal="center" readingOrder="0" shrinkToFit="0" vertical="center" wrapText="1"/>
    </xf>
    <xf borderId="8" fillId="4" fontId="3" numFmtId="0" xfId="0" applyAlignment="1" applyBorder="1" applyFont="1">
      <alignment horizontal="center" readingOrder="0" shrinkToFit="0" vertical="center" wrapText="1"/>
    </xf>
    <xf borderId="49" fillId="9" fontId="3" numFmtId="0" xfId="0" applyAlignment="1" applyBorder="1" applyFont="1">
      <alignment horizontal="center" readingOrder="0" vertical="center"/>
    </xf>
    <xf borderId="5" fillId="9" fontId="3" numFmtId="0" xfId="0" applyAlignment="1" applyBorder="1" applyFont="1">
      <alignment horizontal="center" readingOrder="0" vertical="center"/>
    </xf>
    <xf borderId="50" fillId="7" fontId="3" numFmtId="0" xfId="0" applyAlignment="1" applyBorder="1" applyFont="1">
      <alignment horizontal="center" vertical="center"/>
    </xf>
    <xf borderId="21" fillId="9" fontId="3" numFmtId="0" xfId="0" applyAlignment="1" applyBorder="1" applyFont="1">
      <alignment horizontal="center" vertical="center"/>
    </xf>
    <xf borderId="21" fillId="11" fontId="3" numFmtId="0" xfId="0" applyAlignment="1" applyBorder="1" applyFont="1">
      <alignment horizontal="center" vertical="center"/>
    </xf>
    <xf borderId="50" fillId="9" fontId="3" numFmtId="0" xfId="0" applyAlignment="1" applyBorder="1" applyFont="1">
      <alignment horizontal="center" readingOrder="0" vertical="center"/>
    </xf>
    <xf borderId="5" fillId="9" fontId="3" numFmtId="0" xfId="0" applyAlignment="1" applyBorder="1" applyFont="1">
      <alignment horizontal="center" vertical="center"/>
    </xf>
    <xf borderId="50" fillId="9" fontId="3" numFmtId="0" xfId="0" applyAlignment="1" applyBorder="1" applyFont="1">
      <alignment horizontal="center" vertical="center"/>
    </xf>
    <xf borderId="4" fillId="9" fontId="3" numFmtId="0" xfId="0" applyAlignment="1" applyBorder="1" applyFont="1">
      <alignment horizontal="center" readingOrder="0"/>
    </xf>
    <xf borderId="51" fillId="9" fontId="3" numFmtId="0" xfId="0" applyAlignment="1" applyBorder="1" applyFont="1">
      <alignment horizontal="center" vertical="center"/>
    </xf>
    <xf borderId="51" fillId="7" fontId="3" numFmtId="0" xfId="0" applyAlignment="1" applyBorder="1" applyFont="1">
      <alignment horizontal="center" vertical="center"/>
    </xf>
    <xf borderId="44" fillId="11" fontId="3" numFmtId="0" xfId="0" applyAlignment="1" applyBorder="1" applyFont="1">
      <alignment horizontal="center" vertical="center"/>
    </xf>
    <xf borderId="44" fillId="9" fontId="3" numFmtId="0" xfId="0" applyAlignment="1" applyBorder="1" applyFont="1">
      <alignment horizontal="center" vertical="center"/>
    </xf>
    <xf borderId="7" fillId="0" fontId="1" numFmtId="0" xfId="0" applyAlignment="1" applyBorder="1" applyFont="1">
      <alignment horizontal="center"/>
    </xf>
    <xf borderId="4" fillId="0" fontId="31" numFmtId="0" xfId="0" applyAlignment="1" applyBorder="1" applyFont="1">
      <alignment horizontal="center" readingOrder="0" shrinkToFit="0" wrapText="1"/>
    </xf>
    <xf borderId="4" fillId="0" fontId="26" numFmtId="0" xfId="0" applyAlignment="1" applyBorder="1" applyFont="1">
      <alignment horizontal="left" vertical="center"/>
    </xf>
    <xf borderId="5" fillId="4" fontId="3" numFmtId="0" xfId="0" applyAlignment="1" applyBorder="1" applyFont="1">
      <alignment horizontal="center" readingOrder="0" shrinkToFit="0" vertical="center" wrapText="1"/>
    </xf>
    <xf borderId="4" fillId="4" fontId="3" numFmtId="0" xfId="0" applyAlignment="1" applyBorder="1" applyFont="1">
      <alignment horizontal="center" readingOrder="0" shrinkToFit="0" vertical="center" wrapText="1"/>
    </xf>
    <xf borderId="4" fillId="9" fontId="3" numFmtId="0" xfId="0" applyAlignment="1" applyBorder="1" applyFont="1">
      <alignment horizontal="center" readingOrder="0" vertical="center"/>
    </xf>
    <xf borderId="5" fillId="9" fontId="3" numFmtId="2" xfId="0" applyAlignment="1" applyBorder="1" applyFont="1" applyNumberFormat="1">
      <alignment horizontal="center" readingOrder="0" vertical="center"/>
    </xf>
    <xf borderId="7" fillId="9" fontId="3" numFmtId="2" xfId="0" applyAlignment="1" applyBorder="1" applyFont="1" applyNumberFormat="1">
      <alignment horizontal="center" vertical="center"/>
    </xf>
    <xf borderId="0" fillId="0" fontId="1" numFmtId="0" xfId="0" applyAlignment="1" applyFont="1">
      <alignment readingOrder="0"/>
    </xf>
    <xf borderId="39" fillId="4" fontId="3" numFmtId="0" xfId="0" applyAlignment="1" applyBorder="1" applyFont="1">
      <alignment horizontal="center" vertical="center"/>
    </xf>
    <xf borderId="52" fillId="0" fontId="2" numFmtId="0" xfId="0" applyBorder="1" applyFont="1"/>
    <xf borderId="26" fillId="4" fontId="3" numFmtId="0" xfId="0" applyAlignment="1" applyBorder="1" applyFont="1">
      <alignment horizontal="center" shrinkToFit="0" vertical="center" wrapText="1"/>
    </xf>
    <xf borderId="26" fillId="9" fontId="3" numFmtId="0" xfId="0" applyAlignment="1" applyBorder="1" applyFont="1">
      <alignment horizontal="center" vertical="center"/>
    </xf>
    <xf borderId="4" fillId="12" fontId="3" numFmtId="0" xfId="0" applyAlignment="1" applyBorder="1" applyFill="1" applyFont="1">
      <alignment horizontal="center" vertical="center"/>
    </xf>
    <xf borderId="41" fillId="4" fontId="30" numFmtId="0" xfId="0" applyAlignment="1" applyBorder="1" applyFont="1">
      <alignment horizontal="center" vertical="center"/>
    </xf>
    <xf borderId="4" fillId="0" fontId="32" numFmtId="0" xfId="0" applyAlignment="1" applyBorder="1" applyFont="1">
      <alignment horizontal="left" readingOrder="0" vertical="center"/>
    </xf>
    <xf borderId="4" fillId="0" fontId="32" numFmtId="0" xfId="0" applyAlignment="1" applyBorder="1" applyFont="1">
      <alignment horizontal="left" readingOrder="0" shrinkToFit="0" vertical="center" wrapText="1"/>
    </xf>
    <xf borderId="4" fillId="8" fontId="3" numFmtId="0" xfId="0" applyAlignment="1" applyBorder="1" applyFont="1">
      <alignment horizontal="left" vertical="center"/>
    </xf>
    <xf borderId="4" fillId="7" fontId="3" numFmtId="2" xfId="0" applyAlignment="1" applyBorder="1" applyFont="1" applyNumberFormat="1">
      <alignment horizontal="center" vertical="center"/>
    </xf>
    <xf borderId="4" fillId="0" fontId="26" numFmtId="0" xfId="0" applyAlignment="1" applyBorder="1" applyFont="1">
      <alignment horizontal="center" vertical="center"/>
    </xf>
    <xf borderId="4" fillId="4" fontId="3" numFmtId="0" xfId="0" applyAlignment="1" applyBorder="1" applyFont="1">
      <alignment horizontal="center" shrinkToFit="0" vertical="center" wrapText="1"/>
    </xf>
    <xf borderId="26" fillId="4" fontId="3" numFmtId="0" xfId="0" applyAlignment="1" applyBorder="1" applyFont="1">
      <alignment horizontal="center" readingOrder="0" shrinkToFit="0" vertical="center" wrapText="1"/>
    </xf>
    <xf borderId="39" fillId="4" fontId="3" numFmtId="0" xfId="0" applyAlignment="1" applyBorder="1" applyFont="1">
      <alignment horizontal="center" readingOrder="0" shrinkToFit="0" vertical="center" wrapText="1"/>
    </xf>
    <xf borderId="4" fillId="9" fontId="3" numFmtId="49" xfId="0" applyAlignment="1" applyBorder="1" applyFont="1" applyNumberFormat="1">
      <alignment horizontal="left"/>
    </xf>
    <xf borderId="14" fillId="9" fontId="3" numFmtId="0" xfId="0" applyAlignment="1" applyBorder="1" applyFont="1">
      <alignment horizontal="center" vertical="center"/>
    </xf>
    <xf borderId="26" fillId="7" fontId="3" numFmtId="2" xfId="0" applyAlignment="1" applyBorder="1" applyFont="1" applyNumberFormat="1">
      <alignment horizontal="center" vertical="center"/>
    </xf>
    <xf borderId="15" fillId="7" fontId="3" numFmtId="2" xfId="0" applyAlignment="1" applyBorder="1" applyFont="1" applyNumberFormat="1">
      <alignment horizontal="center" vertical="center"/>
    </xf>
    <xf borderId="4" fillId="9" fontId="3" numFmtId="0" xfId="0" applyAlignment="1" applyBorder="1" applyFont="1">
      <alignment horizontal="left"/>
    </xf>
    <xf borderId="16" fillId="7" fontId="3" numFmtId="2" xfId="0" applyAlignment="1" applyBorder="1" applyFont="1" applyNumberFormat="1">
      <alignment horizontal="center" vertical="center"/>
    </xf>
    <xf borderId="6" fillId="7" fontId="3" numFmtId="2" xfId="0" applyAlignment="1" applyBorder="1" applyFont="1" applyNumberFormat="1">
      <alignment horizontal="center" vertical="center"/>
    </xf>
    <xf borderId="6" fillId="7" fontId="3" numFmtId="0" xfId="0" applyAlignment="1" applyBorder="1" applyFont="1">
      <alignment horizontal="center" vertical="center"/>
    </xf>
    <xf borderId="26" fillId="7" fontId="3" numFmtId="0" xfId="0" applyAlignment="1" applyBorder="1" applyFont="1">
      <alignment horizontal="center" vertical="center"/>
    </xf>
    <xf borderId="4" fillId="4" fontId="30" numFmtId="0" xfId="0" applyAlignment="1" applyBorder="1" applyFont="1">
      <alignment horizontal="left" readingOrder="0" vertical="center"/>
    </xf>
    <xf borderId="4" fillId="0" fontId="17" numFmtId="0" xfId="0" applyAlignment="1" applyBorder="1" applyFont="1">
      <alignment horizontal="left" readingOrder="0" vertical="center"/>
    </xf>
    <xf borderId="4" fillId="0" fontId="32" numFmtId="0" xfId="0" applyAlignment="1" applyBorder="1" applyFont="1">
      <alignment horizontal="left" shrinkToFit="0" vertical="center" wrapText="1"/>
    </xf>
    <xf borderId="4" fillId="13" fontId="3" numFmtId="0" xfId="0" applyAlignment="1" applyBorder="1" applyFill="1" applyFont="1">
      <alignment horizontal="center" vertical="center"/>
    </xf>
    <xf borderId="4" fillId="9" fontId="1" numFmtId="0" xfId="0" applyAlignment="1" applyBorder="1" applyFont="1">
      <alignment horizontal="center"/>
    </xf>
    <xf borderId="4" fillId="7" fontId="1" numFmtId="0" xfId="0" applyAlignment="1" applyBorder="1" applyFont="1">
      <alignment horizontal="center"/>
    </xf>
    <xf borderId="7" fillId="7" fontId="1" numFmtId="0" xfId="0" applyAlignment="1" applyBorder="1" applyFont="1">
      <alignment horizontal="center" vertical="center"/>
    </xf>
    <xf borderId="7" fillId="9" fontId="1" numFmtId="0" xfId="0" applyAlignment="1" applyBorder="1" applyFont="1">
      <alignment horizontal="center"/>
    </xf>
    <xf borderId="4" fillId="13" fontId="3" numFmtId="0" xfId="0" applyAlignment="1" applyBorder="1" applyFont="1">
      <alignment horizontal="center"/>
    </xf>
    <xf borderId="4" fillId="13" fontId="1" numFmtId="0" xfId="0" applyAlignment="1" applyBorder="1" applyFont="1">
      <alignment horizontal="center"/>
    </xf>
    <xf borderId="4" fillId="9" fontId="17" numFmtId="0" xfId="0" applyAlignment="1" applyBorder="1" applyFont="1">
      <alignment horizontal="center"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customschemas.google.com/relationships/workbookmetadata" Target="metadata"/><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2.jpg"/><Relationship Id="rId2" Type="http://schemas.openxmlformats.org/officeDocument/2006/relationships/image" Target="../media/image8.jpg"/><Relationship Id="rId3" Type="http://schemas.openxmlformats.org/officeDocument/2006/relationships/image" Target="../media/image6.jpg"/><Relationship Id="rId4" Type="http://schemas.openxmlformats.org/officeDocument/2006/relationships/image" Target="../media/image3.jpg"/><Relationship Id="rId5" Type="http://schemas.openxmlformats.org/officeDocument/2006/relationships/image" Target="../media/image1.jpg"/><Relationship Id="rId6" Type="http://schemas.openxmlformats.org/officeDocument/2006/relationships/image" Target="../media/image7.png"/><Relationship Id="rId7" Type="http://schemas.openxmlformats.org/officeDocument/2006/relationships/image" Target="../media/image4.jpg"/><Relationship Id="rId8" Type="http://schemas.openxmlformats.org/officeDocument/2006/relationships/image" Target="../media/image5.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400050</xdr:colOff>
      <xdr:row>49</xdr:row>
      <xdr:rowOff>9525</xdr:rowOff>
    </xdr:from>
    <xdr:ext cx="7029450" cy="8496300"/>
    <xdr:pic>
      <xdr:nvPicPr>
        <xdr:cNvPr descr="TABLA 3 GAS NATURAL.jpg" id="0" name="image1.jp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400050</xdr:colOff>
      <xdr:row>235</xdr:row>
      <xdr:rowOff>28575</xdr:rowOff>
    </xdr:from>
    <xdr:ext cx="7029450" cy="8496300"/>
    <xdr:pic>
      <xdr:nvPicPr>
        <xdr:cNvPr id="0" name="image1.jp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400050</xdr:colOff>
      <xdr:row>58</xdr:row>
      <xdr:rowOff>9525</xdr:rowOff>
    </xdr:from>
    <xdr:ext cx="7029450" cy="8496300"/>
    <xdr:pic>
      <xdr:nvPicPr>
        <xdr:cNvPr descr="TABLA 3 GAS NATURAL.jpg" id="0" name="image1.jp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400050</xdr:colOff>
      <xdr:row>244</xdr:row>
      <xdr:rowOff>28575</xdr:rowOff>
    </xdr:from>
    <xdr:ext cx="7029450" cy="8496300"/>
    <xdr:pic>
      <xdr:nvPicPr>
        <xdr:cNvPr id="0" name="image1.jp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400050</xdr:colOff>
      <xdr:row>49</xdr:row>
      <xdr:rowOff>9525</xdr:rowOff>
    </xdr:from>
    <xdr:ext cx="7029450" cy="8496300"/>
    <xdr:pic>
      <xdr:nvPicPr>
        <xdr:cNvPr descr="TABLA 3 GAS NATURAL.jpg" id="0" name="image1.jp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400050</xdr:colOff>
      <xdr:row>235</xdr:row>
      <xdr:rowOff>28575</xdr:rowOff>
    </xdr:from>
    <xdr:ext cx="7029450" cy="8496300"/>
    <xdr:pic>
      <xdr:nvPicPr>
        <xdr:cNvPr id="0" name="image1.jp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400050</xdr:colOff>
      <xdr:row>49</xdr:row>
      <xdr:rowOff>9525</xdr:rowOff>
    </xdr:from>
    <xdr:ext cx="7029450" cy="8496300"/>
    <xdr:pic>
      <xdr:nvPicPr>
        <xdr:cNvPr descr="TABLA 3 GAS NATURAL.jpg" id="0" name="image1.jp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400050</xdr:colOff>
      <xdr:row>235</xdr:row>
      <xdr:rowOff>28575</xdr:rowOff>
    </xdr:from>
    <xdr:ext cx="7029450" cy="8496300"/>
    <xdr:pic>
      <xdr:nvPicPr>
        <xdr:cNvPr id="0" name="image1.jp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400050</xdr:colOff>
      <xdr:row>49</xdr:row>
      <xdr:rowOff>9525</xdr:rowOff>
    </xdr:from>
    <xdr:ext cx="7029450" cy="8496300"/>
    <xdr:pic>
      <xdr:nvPicPr>
        <xdr:cNvPr descr="TABLA 3 GAS NATURAL.jpg" id="0" name="image1.jp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400050</xdr:colOff>
      <xdr:row>235</xdr:row>
      <xdr:rowOff>28575</xdr:rowOff>
    </xdr:from>
    <xdr:ext cx="7029450" cy="8496300"/>
    <xdr:pic>
      <xdr:nvPicPr>
        <xdr:cNvPr id="0" name="image1.jp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400050</xdr:colOff>
      <xdr:row>49</xdr:row>
      <xdr:rowOff>9525</xdr:rowOff>
    </xdr:from>
    <xdr:ext cx="7029450" cy="8496300"/>
    <xdr:pic>
      <xdr:nvPicPr>
        <xdr:cNvPr descr="TABLA 3 GAS NATURAL.jpg" id="0" name="image1.jp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400050</xdr:colOff>
      <xdr:row>235</xdr:row>
      <xdr:rowOff>28575</xdr:rowOff>
    </xdr:from>
    <xdr:ext cx="7029450" cy="8496300"/>
    <xdr:pic>
      <xdr:nvPicPr>
        <xdr:cNvPr id="0" name="image1.jp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400050</xdr:colOff>
      <xdr:row>49</xdr:row>
      <xdr:rowOff>9525</xdr:rowOff>
    </xdr:from>
    <xdr:ext cx="7029450" cy="8496300"/>
    <xdr:pic>
      <xdr:nvPicPr>
        <xdr:cNvPr descr="TABLA 3 GAS NATURAL.jpg" id="0" name="image1.jp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400050</xdr:colOff>
      <xdr:row>235</xdr:row>
      <xdr:rowOff>28575</xdr:rowOff>
    </xdr:from>
    <xdr:ext cx="7029450" cy="8496300"/>
    <xdr:pic>
      <xdr:nvPicPr>
        <xdr:cNvPr id="0" name="image1.jp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628650</xdr:colOff>
      <xdr:row>25</xdr:row>
      <xdr:rowOff>9525</xdr:rowOff>
    </xdr:from>
    <xdr:ext cx="6743700" cy="2724150"/>
    <xdr:pic>
      <xdr:nvPicPr>
        <xdr:cNvPr descr="prolongac domi gas ej 1.jpg" id="0" name="image2.jp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9525</xdr:colOff>
      <xdr:row>64</xdr:row>
      <xdr:rowOff>-85725</xdr:rowOff>
    </xdr:from>
    <xdr:ext cx="7667625" cy="5924550"/>
    <xdr:pic>
      <xdr:nvPicPr>
        <xdr:cNvPr descr="TABLA 2 GAS NATURAL.jpg" id="0" name="image8.jp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0</xdr:col>
      <xdr:colOff>561975</xdr:colOff>
      <xdr:row>149</xdr:row>
      <xdr:rowOff>38100</xdr:rowOff>
    </xdr:from>
    <xdr:ext cx="7562850" cy="5876925"/>
    <xdr:pic>
      <xdr:nvPicPr>
        <xdr:cNvPr descr="TABLA 2 GAS NATURAL.jpg" id="0" name="image8.jpg"/>
        <xdr:cNvPicPr preferRelativeResize="0"/>
      </xdr:nvPicPr>
      <xdr:blipFill>
        <a:blip cstate="print" r:embed="rId2"/>
        <a:stretch>
          <a:fillRect/>
        </a:stretch>
      </xdr:blipFill>
      <xdr:spPr>
        <a:prstGeom prst="rect">
          <a:avLst/>
        </a:prstGeom>
        <a:noFill/>
      </xdr:spPr>
    </xdr:pic>
    <xdr:clientData fLocksWithSheet="0"/>
  </xdr:oneCellAnchor>
  <xdr:oneCellAnchor>
    <xdr:from>
      <xdr:col>6</xdr:col>
      <xdr:colOff>447675</xdr:colOff>
      <xdr:row>97</xdr:row>
      <xdr:rowOff>152400</xdr:rowOff>
    </xdr:from>
    <xdr:ext cx="3790950" cy="5200650"/>
    <xdr:pic>
      <xdr:nvPicPr>
        <xdr:cNvPr descr="medidores en barrales en PB.jpg" id="0" name="image6.jp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457200</xdr:colOff>
      <xdr:row>236</xdr:row>
      <xdr:rowOff>19050</xdr:rowOff>
    </xdr:from>
    <xdr:ext cx="7839075" cy="5772150"/>
    <xdr:pic>
      <xdr:nvPicPr>
        <xdr:cNvPr descr="TABLA 2 GAS NATURAL.jpg" id="0" name="image8.jp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6</xdr:col>
      <xdr:colOff>276225</xdr:colOff>
      <xdr:row>182</xdr:row>
      <xdr:rowOff>57150</xdr:rowOff>
    </xdr:from>
    <xdr:ext cx="3867150" cy="4943475"/>
    <xdr:pic>
      <xdr:nvPicPr>
        <xdr:cNvPr descr="medidores en barrales en subsuelo detalle.jpg" id="0" name="image3.jp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0</xdr:col>
      <xdr:colOff>0</xdr:colOff>
      <xdr:row>268</xdr:row>
      <xdr:rowOff>-200025</xdr:rowOff>
    </xdr:from>
    <xdr:ext cx="6410325" cy="9715500"/>
    <xdr:pic>
      <xdr:nvPicPr>
        <xdr:cNvPr descr="TABLA 3 GAS NATURAL.jpg" id="0" name="image1.jp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0</xdr:colOff>
      <xdr:row>97</xdr:row>
      <xdr:rowOff>123825</xdr:rowOff>
    </xdr:from>
    <xdr:ext cx="5591175" cy="3028950"/>
    <xdr:pic>
      <xdr:nvPicPr>
        <xdr:cNvPr id="0" name="image7.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0</xdr:col>
      <xdr:colOff>57150</xdr:colOff>
      <xdr:row>184</xdr:row>
      <xdr:rowOff>114300</xdr:rowOff>
    </xdr:from>
    <xdr:ext cx="5153025" cy="3133725"/>
    <xdr:pic>
      <xdr:nvPicPr>
        <xdr:cNvPr id="0" name="image4.jpg" title="Imagen"/>
        <xdr:cNvPicPr preferRelativeResize="0"/>
      </xdr:nvPicPr>
      <xdr:blipFill>
        <a:blip cstate="print" r:embed="rId7"/>
        <a:stretch>
          <a:fillRect/>
        </a:stretch>
      </xdr:blipFill>
      <xdr:spPr>
        <a:prstGeom prst="rect">
          <a:avLst/>
        </a:prstGeom>
        <a:noFill/>
      </xdr:spPr>
    </xdr:pic>
    <xdr:clientData fLocksWithSheet="0"/>
  </xdr:oneCellAnchor>
  <xdr:oneCellAnchor>
    <xdr:from>
      <xdr:col>8</xdr:col>
      <xdr:colOff>381000</xdr:colOff>
      <xdr:row>279</xdr:row>
      <xdr:rowOff>-142875</xdr:rowOff>
    </xdr:from>
    <xdr:ext cx="2419350" cy="7381875"/>
    <xdr:pic>
      <xdr:nvPicPr>
        <xdr:cNvPr id="0" name="image5.jpg" title="Imagen"/>
        <xdr:cNvPicPr preferRelativeResize="0"/>
      </xdr:nvPicPr>
      <xdr:blipFill>
        <a:blip cstate="print" r:embed="rId8"/>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hyperlink" Target="https://www.enargas.gob.ar/secciones/eficiencia-energetica/consumo-artefactos.php" TargetMode="External"/><Relationship Id="rId3" Type="http://schemas.openxmlformats.org/officeDocument/2006/relationships/hyperlink" Target="https://www.argentina.gob.ar/sites/default/files/nag_200_1.pdf" TargetMode="External"/><Relationship Id="rId4" Type="http://schemas.openxmlformats.org/officeDocument/2006/relationships/drawing" Target="../drawings/drawing1.xml"/><Relationship Id="rId5"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1" Type="http://schemas.openxmlformats.org/officeDocument/2006/relationships/hyperlink" Target="https://grupodema.com.ar/bundles/app/front/images/Catalogo-Sistemas_2021.pdf" TargetMode="External"/><Relationship Id="rId10" Type="http://schemas.openxmlformats.org/officeDocument/2006/relationships/hyperlink" Target="https://ips-arg.com/wp-content/uploads/2019/05/SISTEMA-IPS-GAS-MANUAL-T%C3%89CNICO.pdf" TargetMode="External"/><Relationship Id="rId13" Type="http://schemas.openxmlformats.org/officeDocument/2006/relationships/vmlDrawing" Target="../drawings/vmlDrawing2.vml"/><Relationship Id="rId12" Type="http://schemas.openxmlformats.org/officeDocument/2006/relationships/drawing" Target="../drawings/drawing2.xml"/><Relationship Id="rId1" Type="http://schemas.openxmlformats.org/officeDocument/2006/relationships/comments" Target="../comments2.xml"/><Relationship Id="rId2" Type="http://schemas.openxmlformats.org/officeDocument/2006/relationships/hyperlink" Target="https://www.grupodema.com.ar/bundles/app/front/images/Manual%20Sigas%2019-06-2025.pdf" TargetMode="External"/><Relationship Id="rId3" Type="http://schemas.openxmlformats.org/officeDocument/2006/relationships/hyperlink" Target="https://www.industriassaladillo.com.ar/downloads/fusiogas.pdf" TargetMode="External"/><Relationship Id="rId4" Type="http://schemas.openxmlformats.org/officeDocument/2006/relationships/hyperlink" Target="https://ips-arg.com/wp-content/uploads/2019/05/SISTEMA-IPS-GAS-MANUAL-T%C3%89CNICO.pdf" TargetMode="External"/><Relationship Id="rId9" Type="http://schemas.openxmlformats.org/officeDocument/2006/relationships/hyperlink" Target="https://ips-arg.com/productos/gas/" TargetMode="External"/><Relationship Id="rId5" Type="http://schemas.openxmlformats.org/officeDocument/2006/relationships/hyperlink" Target="https://grupodema.com.ar/productos/marcas/sigas-thermofusion" TargetMode="External"/><Relationship Id="rId6" Type="http://schemas.openxmlformats.org/officeDocument/2006/relationships/hyperlink" Target="https://www.grupodema.com.ar/bundles/app/front/images/Manual%20Sigas%2019-06-2025.pdf" TargetMode="External"/><Relationship Id="rId7" Type="http://schemas.openxmlformats.org/officeDocument/2006/relationships/hyperlink" Target="https://www.industriassaladillo.com.ar/fp-productos/gas/fusiogas.php" TargetMode="External"/><Relationship Id="rId8" Type="http://schemas.openxmlformats.org/officeDocument/2006/relationships/hyperlink" Target="https://www.industriassaladillo.com.ar/downloads/fusiogas.pdf" TargetMode="External"/></Relationships>
</file>

<file path=xl/worksheets/_rels/sheet3.xml.rels><?xml version="1.0" encoding="UTF-8" standalone="yes"?><Relationships xmlns="http://schemas.openxmlformats.org/package/2006/relationships"><Relationship Id="rId11" Type="http://schemas.openxmlformats.org/officeDocument/2006/relationships/vmlDrawing" Target="../drawings/vmlDrawing3.vml"/><Relationship Id="rId10" Type="http://schemas.openxmlformats.org/officeDocument/2006/relationships/drawing" Target="../drawings/drawing3.xml"/><Relationship Id="rId1" Type="http://schemas.openxmlformats.org/officeDocument/2006/relationships/comments" Target="../comments3.xml"/><Relationship Id="rId2" Type="http://schemas.openxmlformats.org/officeDocument/2006/relationships/hyperlink" Target="https://www.grupodema.com.ar/bundles/app/front/images/Manual%20Sigas%2019-06-2025.pdf" TargetMode="External"/><Relationship Id="rId3" Type="http://schemas.openxmlformats.org/officeDocument/2006/relationships/hyperlink" Target="https://www.industriassaladillo.com.ar/downloads/fusiogas.pdf" TargetMode="External"/><Relationship Id="rId4" Type="http://schemas.openxmlformats.org/officeDocument/2006/relationships/hyperlink" Target="https://ips-arg.com/wp-content/uploads/2019/05/SISTEMA-IPS-GAS-MANUAL-T%C3%89CNICO.pdf" TargetMode="External"/><Relationship Id="rId9" Type="http://schemas.openxmlformats.org/officeDocument/2006/relationships/hyperlink" Target="https://grupodema.com.ar/bundles/app/front/images/Catalogo-Sistemas_2021.pdf" TargetMode="External"/><Relationship Id="rId5" Type="http://schemas.openxmlformats.org/officeDocument/2006/relationships/hyperlink" Target="https://grupodema.com.ar/productos/marcas/sigas-thermofusion" TargetMode="External"/><Relationship Id="rId6" Type="http://schemas.openxmlformats.org/officeDocument/2006/relationships/hyperlink" Target="https://www.industriassaladillo.com.ar/fp-productos/gas/fusiogas.php" TargetMode="External"/><Relationship Id="rId7" Type="http://schemas.openxmlformats.org/officeDocument/2006/relationships/hyperlink" Target="https://ips-arg.com/productos/gas/" TargetMode="External"/><Relationship Id="rId8" Type="http://schemas.openxmlformats.org/officeDocument/2006/relationships/hyperlink" Target="https://ips-arg.com/wp-content/uploads/2019/05/SISTEMA-IPS-GAS-MANUAL-T%C3%89CNICO.pdf" TargetMode="External"/></Relationships>
</file>

<file path=xl/worksheets/_rels/sheet4.xml.rels><?xml version="1.0" encoding="UTF-8" standalone="yes"?><Relationships xmlns="http://schemas.openxmlformats.org/package/2006/relationships"><Relationship Id="rId11" Type="http://schemas.openxmlformats.org/officeDocument/2006/relationships/vmlDrawing" Target="../drawings/vmlDrawing4.vml"/><Relationship Id="rId10" Type="http://schemas.openxmlformats.org/officeDocument/2006/relationships/drawing" Target="../drawings/drawing4.xml"/><Relationship Id="rId1" Type="http://schemas.openxmlformats.org/officeDocument/2006/relationships/comments" Target="../comments4.xml"/><Relationship Id="rId2" Type="http://schemas.openxmlformats.org/officeDocument/2006/relationships/hyperlink" Target="https://www.grupodema.com.ar/bundles/app/front/images/Manual%20Sigas%2019-06-2025.pdf" TargetMode="External"/><Relationship Id="rId3" Type="http://schemas.openxmlformats.org/officeDocument/2006/relationships/hyperlink" Target="https://www.industriassaladillo.com.ar/downloads/fusiogas.pdf" TargetMode="External"/><Relationship Id="rId4" Type="http://schemas.openxmlformats.org/officeDocument/2006/relationships/hyperlink" Target="https://ips-arg.com/wp-content/uploads/2019/05/SISTEMA-IPS-GAS-MANUAL-T%C3%89CNICO.pdf" TargetMode="External"/><Relationship Id="rId9" Type="http://schemas.openxmlformats.org/officeDocument/2006/relationships/hyperlink" Target="https://grupodema.com.ar/bundles/app/front/images/Catalogo-Sistemas_2021.pdf" TargetMode="External"/><Relationship Id="rId5" Type="http://schemas.openxmlformats.org/officeDocument/2006/relationships/hyperlink" Target="https://grupodema.com.ar/productos/marcas/sigas-thermofusion" TargetMode="External"/><Relationship Id="rId6" Type="http://schemas.openxmlformats.org/officeDocument/2006/relationships/hyperlink" Target="https://www.industriassaladillo.com.ar/fp-productos/gas/fusiogas.php" TargetMode="External"/><Relationship Id="rId7" Type="http://schemas.openxmlformats.org/officeDocument/2006/relationships/hyperlink" Target="https://ips-arg.com/productos/gas/" TargetMode="External"/><Relationship Id="rId8" Type="http://schemas.openxmlformats.org/officeDocument/2006/relationships/hyperlink" Target="https://ips-arg.com/wp-content/uploads/2019/05/SISTEMA-IPS-GAS-MANUAL-T%C3%89CNICO.pdf" TargetMode="External"/></Relationships>
</file>

<file path=xl/worksheets/_rels/sheet5.xml.rels><?xml version="1.0" encoding="UTF-8" standalone="yes"?><Relationships xmlns="http://schemas.openxmlformats.org/package/2006/relationships"><Relationship Id="rId11" Type="http://schemas.openxmlformats.org/officeDocument/2006/relationships/vmlDrawing" Target="../drawings/vmlDrawing5.vml"/><Relationship Id="rId10" Type="http://schemas.openxmlformats.org/officeDocument/2006/relationships/drawing" Target="../drawings/drawing5.xml"/><Relationship Id="rId1" Type="http://schemas.openxmlformats.org/officeDocument/2006/relationships/comments" Target="../comments5.xml"/><Relationship Id="rId2" Type="http://schemas.openxmlformats.org/officeDocument/2006/relationships/hyperlink" Target="https://www.grupodema.com.ar/bundles/app/front/images/Manual%20Sigas%2019-06-2025.pdf" TargetMode="External"/><Relationship Id="rId3" Type="http://schemas.openxmlformats.org/officeDocument/2006/relationships/hyperlink" Target="https://www.industriassaladillo.com.ar/downloads/fusiogas.pdf" TargetMode="External"/><Relationship Id="rId4" Type="http://schemas.openxmlformats.org/officeDocument/2006/relationships/hyperlink" Target="https://ips-arg.com/wp-content/uploads/2019/05/SISTEMA-IPS-GAS-MANUAL-T%C3%89CNICO.pdf" TargetMode="External"/><Relationship Id="rId9" Type="http://schemas.openxmlformats.org/officeDocument/2006/relationships/hyperlink" Target="https://grupodema.com.ar/bundles/app/front/images/Catalogo-Sistemas_2021.pdf" TargetMode="External"/><Relationship Id="rId5" Type="http://schemas.openxmlformats.org/officeDocument/2006/relationships/hyperlink" Target="https://grupodema.com.ar/productos/marcas/sigas-thermofusion" TargetMode="External"/><Relationship Id="rId6" Type="http://schemas.openxmlformats.org/officeDocument/2006/relationships/hyperlink" Target="https://www.industriassaladillo.com.ar/fp-productos/gas/fusiogas.php" TargetMode="External"/><Relationship Id="rId7" Type="http://schemas.openxmlformats.org/officeDocument/2006/relationships/hyperlink" Target="https://ips-arg.com/productos/gas/" TargetMode="External"/><Relationship Id="rId8" Type="http://schemas.openxmlformats.org/officeDocument/2006/relationships/hyperlink" Target="https://ips-arg.com/wp-content/uploads/2019/05/SISTEMA-IPS-GAS-MANUAL-T%C3%89CNICO.pdf" TargetMode="External"/></Relationships>
</file>

<file path=xl/worksheets/_rels/sheet6.xml.rels><?xml version="1.0" encoding="UTF-8" standalone="yes"?><Relationships xmlns="http://schemas.openxmlformats.org/package/2006/relationships"><Relationship Id="rId11" Type="http://schemas.openxmlformats.org/officeDocument/2006/relationships/vmlDrawing" Target="../drawings/vmlDrawing6.vml"/><Relationship Id="rId10" Type="http://schemas.openxmlformats.org/officeDocument/2006/relationships/drawing" Target="../drawings/drawing6.xml"/><Relationship Id="rId1" Type="http://schemas.openxmlformats.org/officeDocument/2006/relationships/comments" Target="../comments6.xml"/><Relationship Id="rId2" Type="http://schemas.openxmlformats.org/officeDocument/2006/relationships/hyperlink" Target="https://www.grupodema.com.ar/bundles/app/front/images/Manual%20Sigas%2019-06-2025.pdf" TargetMode="External"/><Relationship Id="rId3" Type="http://schemas.openxmlformats.org/officeDocument/2006/relationships/hyperlink" Target="https://www.industriassaladillo.com.ar/downloads/fusiogas.pdf" TargetMode="External"/><Relationship Id="rId4" Type="http://schemas.openxmlformats.org/officeDocument/2006/relationships/hyperlink" Target="https://ips-arg.com/wp-content/uploads/2019/05/SISTEMA-IPS-GAS-MANUAL-T%C3%89CNICO.pdf" TargetMode="External"/><Relationship Id="rId9" Type="http://schemas.openxmlformats.org/officeDocument/2006/relationships/hyperlink" Target="https://grupodema.com.ar/bundles/app/front/images/Catalogo-Sistemas_2021.pdf" TargetMode="External"/><Relationship Id="rId5" Type="http://schemas.openxmlformats.org/officeDocument/2006/relationships/hyperlink" Target="https://grupodema.com.ar/productos/marcas/sigas-thermofusion" TargetMode="External"/><Relationship Id="rId6" Type="http://schemas.openxmlformats.org/officeDocument/2006/relationships/hyperlink" Target="https://www.industriassaladillo.com.ar/fp-productos/gas/fusiogas.php" TargetMode="External"/><Relationship Id="rId7" Type="http://schemas.openxmlformats.org/officeDocument/2006/relationships/hyperlink" Target="https://ips-arg.com/productos/gas/" TargetMode="External"/><Relationship Id="rId8" Type="http://schemas.openxmlformats.org/officeDocument/2006/relationships/hyperlink" Target="https://ips-arg.com/wp-content/uploads/2019/05/SISTEMA-IPS-GAS-MANUAL-T%C3%89CNICO.pdf" TargetMode="External"/></Relationships>
</file>

<file path=xl/worksheets/_rels/sheet7.xml.rels><?xml version="1.0" encoding="UTF-8" standalone="yes"?><Relationships xmlns="http://schemas.openxmlformats.org/package/2006/relationships"><Relationship Id="rId11" Type="http://schemas.openxmlformats.org/officeDocument/2006/relationships/vmlDrawing" Target="../drawings/vmlDrawing7.vml"/><Relationship Id="rId10" Type="http://schemas.openxmlformats.org/officeDocument/2006/relationships/drawing" Target="../drawings/drawing7.xml"/><Relationship Id="rId1" Type="http://schemas.openxmlformats.org/officeDocument/2006/relationships/comments" Target="../comments7.xml"/><Relationship Id="rId2" Type="http://schemas.openxmlformats.org/officeDocument/2006/relationships/hyperlink" Target="https://www.grupodema.com.ar/bundles/app/front/images/Manual%20Sigas%2019-06-2025.pdf" TargetMode="External"/><Relationship Id="rId3" Type="http://schemas.openxmlformats.org/officeDocument/2006/relationships/hyperlink" Target="https://www.industriassaladillo.com.ar/downloads/fusiogas.pdf" TargetMode="External"/><Relationship Id="rId4" Type="http://schemas.openxmlformats.org/officeDocument/2006/relationships/hyperlink" Target="https://ips-arg.com/wp-content/uploads/2019/05/SISTEMA-IPS-GAS-MANUAL-T%C3%89CNICO.pdf" TargetMode="External"/><Relationship Id="rId9" Type="http://schemas.openxmlformats.org/officeDocument/2006/relationships/hyperlink" Target="https://grupodema.com.ar/bundles/app/front/images/Catalogo-Sistemas_2021.pdf" TargetMode="External"/><Relationship Id="rId5" Type="http://schemas.openxmlformats.org/officeDocument/2006/relationships/hyperlink" Target="https://grupodema.com.ar/productos/marcas/sigas-thermofusion" TargetMode="External"/><Relationship Id="rId6" Type="http://schemas.openxmlformats.org/officeDocument/2006/relationships/hyperlink" Target="https://www.industriassaladillo.com.ar/fp-productos/gas/fusiogas.php" TargetMode="External"/><Relationship Id="rId7" Type="http://schemas.openxmlformats.org/officeDocument/2006/relationships/hyperlink" Target="https://ips-arg.com/productos/gas/" TargetMode="External"/><Relationship Id="rId8" Type="http://schemas.openxmlformats.org/officeDocument/2006/relationships/hyperlink" Target="https://ips-arg.com/wp-content/uploads/2019/05/SISTEMA-IPS-GAS-MANUAL-T%C3%89CNICO.pdf" TargetMode="External"/></Relationships>
</file>

<file path=xl/worksheets/_rels/sheet8.xml.rels><?xml version="1.0" encoding="UTF-8" standalone="yes"?><Relationships xmlns="http://schemas.openxmlformats.org/package/2006/relationships"><Relationship Id="rId11" Type="http://schemas.openxmlformats.org/officeDocument/2006/relationships/vmlDrawing" Target="../drawings/vmlDrawing8.vml"/><Relationship Id="rId10" Type="http://schemas.openxmlformats.org/officeDocument/2006/relationships/drawing" Target="../drawings/drawing8.xml"/><Relationship Id="rId1" Type="http://schemas.openxmlformats.org/officeDocument/2006/relationships/comments" Target="../comments8.xml"/><Relationship Id="rId2" Type="http://schemas.openxmlformats.org/officeDocument/2006/relationships/hyperlink" Target="https://www.grupodema.com.ar/bundles/app/front/images/Manual%20Sigas%2019-06-2025.pdf" TargetMode="External"/><Relationship Id="rId3" Type="http://schemas.openxmlformats.org/officeDocument/2006/relationships/hyperlink" Target="https://www.industriassaladillo.com.ar/downloads/fusiogas.pdf" TargetMode="External"/><Relationship Id="rId4" Type="http://schemas.openxmlformats.org/officeDocument/2006/relationships/hyperlink" Target="https://ips-arg.com/wp-content/uploads/2019/05/SISTEMA-IPS-GAS-MANUAL-T%C3%89CNICO.pdf" TargetMode="External"/><Relationship Id="rId9" Type="http://schemas.openxmlformats.org/officeDocument/2006/relationships/hyperlink" Target="https://grupodema.com.ar/bundles/app/front/images/Catalogo-Sistemas_2021.pdf" TargetMode="External"/><Relationship Id="rId5" Type="http://schemas.openxmlformats.org/officeDocument/2006/relationships/hyperlink" Target="https://grupodema.com.ar/productos/marcas/sigas-thermofusion" TargetMode="External"/><Relationship Id="rId6" Type="http://schemas.openxmlformats.org/officeDocument/2006/relationships/hyperlink" Target="https://www.industriassaladillo.com.ar/fp-productos/gas/fusiogas.php" TargetMode="External"/><Relationship Id="rId7" Type="http://schemas.openxmlformats.org/officeDocument/2006/relationships/hyperlink" Target="https://ips-arg.com/productos/gas/" TargetMode="External"/><Relationship Id="rId8" Type="http://schemas.openxmlformats.org/officeDocument/2006/relationships/hyperlink" Target="https://ips-arg.com/wp-content/uploads/2019/05/SISTEMA-IPS-GAS-MANUAL-T%C3%89CNICO.pdf" TargetMode="External"/></Relationships>
</file>

<file path=xl/worksheets/_rels/sheet9.xml.rels><?xml version="1.0" encoding="UTF-8" standalone="yes"?><Relationships xmlns="http://schemas.openxmlformats.org/package/2006/relationships"><Relationship Id="rId11" Type="http://schemas.openxmlformats.org/officeDocument/2006/relationships/drawing" Target="../drawings/drawing9.xml"/><Relationship Id="rId10" Type="http://schemas.openxmlformats.org/officeDocument/2006/relationships/hyperlink" Target="https://www.enargas.gob.ar/secciones/normativa/pdf/normas-discusion/NAG-200.pdf" TargetMode="External"/><Relationship Id="rId12" Type="http://schemas.openxmlformats.org/officeDocument/2006/relationships/vmlDrawing" Target="../drawings/vmlDrawing9.vml"/><Relationship Id="rId1" Type="http://schemas.openxmlformats.org/officeDocument/2006/relationships/comments" Target="../comments9.xml"/><Relationship Id="rId2" Type="http://schemas.openxmlformats.org/officeDocument/2006/relationships/hyperlink" Target="https://www.grupodema.com.ar/bundles/app/front/images/Manual%20Sigas%2019-06-2025.pdf" TargetMode="External"/><Relationship Id="rId3" Type="http://schemas.openxmlformats.org/officeDocument/2006/relationships/hyperlink" Target="https://www.industriassaladillo.com.ar/downloads/fusiogas.pdf" TargetMode="External"/><Relationship Id="rId4" Type="http://schemas.openxmlformats.org/officeDocument/2006/relationships/hyperlink" Target="https://www.enargas.gob.ar/secciones/normativa/pdf/normas-discusion/NAG-200.pdf" TargetMode="External"/><Relationship Id="rId9" Type="http://schemas.openxmlformats.org/officeDocument/2006/relationships/hyperlink" Target="https://www.industriassaladillo.com.ar/downloads/fusiogas.pdf" TargetMode="External"/><Relationship Id="rId5" Type="http://schemas.openxmlformats.org/officeDocument/2006/relationships/hyperlink" Target="https://www.grupodema.com.ar/bundles/app/front/images/Manual%20Sigas%2019-06-2025.pdf" TargetMode="External"/><Relationship Id="rId6" Type="http://schemas.openxmlformats.org/officeDocument/2006/relationships/hyperlink" Target="https://www.industriassaladillo.com.ar/downloads/fusiogas.pdf" TargetMode="External"/><Relationship Id="rId7" Type="http://schemas.openxmlformats.org/officeDocument/2006/relationships/hyperlink" Target="https://www.enargas.gob.ar/secciones/normativa/pdf/normas-discusion/NAG-200.pdf" TargetMode="External"/><Relationship Id="rId8" Type="http://schemas.openxmlformats.org/officeDocument/2006/relationships/hyperlink" Target="https://www.grupodema.com.ar/bundles/app/front/images/Manual%20Sigas%2019-06-2025.pdf"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 width="10.71"/>
    <col customWidth="1" min="3" max="3" width="8.57"/>
    <col customWidth="1" min="4" max="4" width="8.71"/>
    <col customWidth="1" min="5" max="5" width="8.57"/>
    <col customWidth="1" min="6" max="10" width="10.71"/>
    <col customWidth="1" min="11" max="11" width="9.14"/>
    <col customWidth="1" min="12" max="12" width="10.71"/>
    <col customWidth="1" min="13" max="13" width="9.14"/>
    <col customWidth="1" min="14" max="14" width="10.71"/>
    <col customWidth="1" min="15" max="15" width="12.29"/>
    <col customWidth="1" min="16" max="26" width="10.71"/>
  </cols>
  <sheetData>
    <row r="1">
      <c r="A1" s="1"/>
      <c r="B1" s="2"/>
      <c r="C1" s="2"/>
      <c r="D1" s="2"/>
      <c r="E1" s="2"/>
      <c r="F1" s="2"/>
      <c r="G1" s="2"/>
      <c r="H1" s="2"/>
      <c r="I1" s="2"/>
      <c r="J1" s="2"/>
      <c r="K1" s="2"/>
      <c r="L1" s="2"/>
      <c r="M1" s="2"/>
    </row>
    <row r="2">
      <c r="A2" s="3" t="s">
        <v>0</v>
      </c>
      <c r="B2" s="2"/>
      <c r="C2" s="2"/>
      <c r="D2" s="2"/>
      <c r="E2" s="2"/>
      <c r="F2" s="2"/>
      <c r="G2" s="2"/>
      <c r="H2" s="2"/>
      <c r="I2" s="2"/>
      <c r="J2" s="2"/>
      <c r="K2" s="2"/>
      <c r="L2" s="2"/>
      <c r="M2" s="4"/>
    </row>
    <row r="3">
      <c r="A3" s="5" t="s">
        <v>1</v>
      </c>
      <c r="B3" s="6"/>
      <c r="C3" s="6"/>
      <c r="D3" s="6"/>
      <c r="E3" s="6"/>
      <c r="F3" s="6"/>
      <c r="G3" s="6"/>
      <c r="H3" s="6"/>
      <c r="I3" s="6"/>
      <c r="J3" s="6"/>
      <c r="K3" s="6"/>
      <c r="L3" s="6"/>
      <c r="M3" s="7"/>
    </row>
    <row r="4">
      <c r="A4" s="8"/>
      <c r="B4" s="9"/>
      <c r="C4" s="9"/>
      <c r="D4" s="9"/>
      <c r="E4" s="9"/>
      <c r="F4" s="9"/>
      <c r="G4" s="9"/>
      <c r="H4" s="9"/>
      <c r="I4" s="9"/>
      <c r="J4" s="9"/>
      <c r="K4" s="9"/>
      <c r="L4" s="9"/>
      <c r="M4" s="10"/>
      <c r="O4" s="11" t="s">
        <v>2</v>
      </c>
      <c r="P4" s="6"/>
      <c r="Q4" s="6"/>
      <c r="R4" s="6"/>
      <c r="S4" s="6"/>
      <c r="T4" s="6"/>
      <c r="U4" s="6"/>
      <c r="V4" s="7"/>
    </row>
    <row r="5">
      <c r="A5" s="12" t="s">
        <v>3</v>
      </c>
      <c r="B5" s="9"/>
      <c r="C5" s="9"/>
      <c r="D5" s="9"/>
      <c r="E5" s="10"/>
      <c r="F5" s="13" t="s">
        <v>4</v>
      </c>
      <c r="G5" s="7"/>
      <c r="H5" s="13" t="s">
        <v>4</v>
      </c>
      <c r="I5" s="7"/>
      <c r="J5" s="13" t="s">
        <v>5</v>
      </c>
      <c r="K5" s="7"/>
      <c r="L5" s="13" t="s">
        <v>5</v>
      </c>
      <c r="M5" s="7"/>
      <c r="O5" s="14" t="s">
        <v>6</v>
      </c>
      <c r="P5" s="15" t="s">
        <v>7</v>
      </c>
      <c r="Q5" s="9"/>
      <c r="R5" s="9"/>
      <c r="S5" s="9"/>
      <c r="T5" s="9"/>
      <c r="U5" s="9"/>
      <c r="V5" s="10"/>
    </row>
    <row r="6">
      <c r="A6" s="16"/>
      <c r="E6" s="17"/>
      <c r="F6" s="13" t="s">
        <v>8</v>
      </c>
      <c r="G6" s="7"/>
      <c r="H6" s="13" t="s">
        <v>9</v>
      </c>
      <c r="I6" s="7"/>
      <c r="J6" s="13" t="s">
        <v>10</v>
      </c>
      <c r="K6" s="7"/>
      <c r="L6" s="13" t="s">
        <v>10</v>
      </c>
      <c r="M6" s="7"/>
      <c r="O6" s="18"/>
      <c r="P6" s="19"/>
      <c r="Q6" s="20"/>
      <c r="R6" s="20"/>
      <c r="S6" s="20"/>
      <c r="T6" s="20"/>
      <c r="U6" s="20"/>
      <c r="V6" s="21"/>
    </row>
    <row r="7" ht="15.0" customHeight="1">
      <c r="A7" s="19"/>
      <c r="B7" s="20"/>
      <c r="C7" s="20"/>
      <c r="D7" s="20"/>
      <c r="E7" s="21"/>
      <c r="F7" s="13" t="s">
        <v>11</v>
      </c>
      <c r="G7" s="7"/>
      <c r="H7" s="13" t="s">
        <v>12</v>
      </c>
      <c r="I7" s="7"/>
      <c r="J7" s="13" t="s">
        <v>11</v>
      </c>
      <c r="K7" s="7"/>
      <c r="L7" s="13" t="s">
        <v>12</v>
      </c>
      <c r="M7" s="7"/>
      <c r="N7" s="22"/>
      <c r="O7" s="23"/>
      <c r="P7" s="24" t="s">
        <v>13</v>
      </c>
      <c r="Q7" s="6"/>
      <c r="R7" s="6"/>
      <c r="S7" s="6"/>
      <c r="T7" s="6"/>
      <c r="U7" s="6"/>
      <c r="V7" s="7"/>
      <c r="W7" s="22"/>
      <c r="X7" s="22"/>
      <c r="Y7" s="22"/>
      <c r="Z7" s="22"/>
    </row>
    <row r="8">
      <c r="A8" s="25" t="s">
        <v>14</v>
      </c>
      <c r="B8" s="6"/>
      <c r="C8" s="6"/>
      <c r="D8" s="6"/>
      <c r="E8" s="6"/>
      <c r="F8" s="6"/>
      <c r="G8" s="6"/>
      <c r="H8" s="6"/>
      <c r="I8" s="6"/>
      <c r="J8" s="6"/>
      <c r="K8" s="6"/>
      <c r="L8" s="6"/>
      <c r="M8" s="7"/>
      <c r="O8" s="14" t="s">
        <v>15</v>
      </c>
      <c r="P8" s="15" t="s">
        <v>16</v>
      </c>
      <c r="Q8" s="9"/>
      <c r="R8" s="9"/>
      <c r="S8" s="9"/>
      <c r="T8" s="9"/>
      <c r="U8" s="9"/>
      <c r="V8" s="10"/>
    </row>
    <row r="9">
      <c r="A9" s="26" t="s">
        <v>17</v>
      </c>
      <c r="B9" s="6"/>
      <c r="C9" s="6"/>
      <c r="D9" s="6"/>
      <c r="E9" s="7"/>
      <c r="F9" s="27" t="s">
        <v>18</v>
      </c>
      <c r="G9" s="7"/>
      <c r="H9" s="27" t="s">
        <v>19</v>
      </c>
      <c r="I9" s="7"/>
      <c r="J9" s="27">
        <v>1000.0</v>
      </c>
      <c r="K9" s="7"/>
      <c r="L9" s="27">
        <v>0.1</v>
      </c>
      <c r="M9" s="7"/>
      <c r="O9" s="18"/>
      <c r="P9" s="19"/>
      <c r="Q9" s="20"/>
      <c r="R9" s="20"/>
      <c r="S9" s="20"/>
      <c r="T9" s="20"/>
      <c r="U9" s="20"/>
      <c r="V9" s="21"/>
    </row>
    <row r="10">
      <c r="A10" s="26" t="s">
        <v>20</v>
      </c>
      <c r="B10" s="6"/>
      <c r="C10" s="6"/>
      <c r="D10" s="6"/>
      <c r="E10" s="7"/>
      <c r="F10" s="27" t="s">
        <v>21</v>
      </c>
      <c r="G10" s="7"/>
      <c r="H10" s="27" t="s">
        <v>22</v>
      </c>
      <c r="I10" s="7"/>
      <c r="J10" s="27">
        <v>1400.0</v>
      </c>
      <c r="K10" s="7"/>
      <c r="L10" s="27">
        <v>0.15</v>
      </c>
      <c r="M10" s="7"/>
      <c r="O10" s="23"/>
      <c r="P10" s="24" t="s">
        <v>23</v>
      </c>
      <c r="Q10" s="6"/>
      <c r="R10" s="6"/>
      <c r="S10" s="6"/>
      <c r="T10" s="6"/>
      <c r="U10" s="6"/>
      <c r="V10" s="7"/>
    </row>
    <row r="11">
      <c r="A11" s="26" t="s">
        <v>24</v>
      </c>
      <c r="B11" s="6"/>
      <c r="C11" s="6"/>
      <c r="D11" s="6"/>
      <c r="E11" s="7"/>
      <c r="F11" s="27" t="s">
        <v>25</v>
      </c>
      <c r="G11" s="7"/>
      <c r="H11" s="27">
        <v>0.22</v>
      </c>
      <c r="I11" s="7"/>
      <c r="J11" s="27">
        <v>1800.0</v>
      </c>
      <c r="K11" s="7"/>
      <c r="L11" s="27">
        <v>0.19</v>
      </c>
      <c r="M11" s="7"/>
      <c r="O11" s="14" t="s">
        <v>26</v>
      </c>
      <c r="P11" s="15" t="s">
        <v>27</v>
      </c>
      <c r="Q11" s="9"/>
      <c r="R11" s="9"/>
      <c r="S11" s="9"/>
      <c r="T11" s="9"/>
      <c r="U11" s="9"/>
      <c r="V11" s="10"/>
    </row>
    <row r="12">
      <c r="A12" s="26" t="s">
        <v>28</v>
      </c>
      <c r="B12" s="6"/>
      <c r="C12" s="6"/>
      <c r="D12" s="6"/>
      <c r="E12" s="7"/>
      <c r="F12" s="27" t="s">
        <v>29</v>
      </c>
      <c r="G12" s="7"/>
      <c r="H12" s="27" t="s">
        <v>30</v>
      </c>
      <c r="I12" s="7"/>
      <c r="J12" s="27">
        <v>3000.0</v>
      </c>
      <c r="K12" s="7"/>
      <c r="L12" s="27">
        <v>0.32</v>
      </c>
      <c r="M12" s="7"/>
      <c r="O12" s="18"/>
      <c r="P12" s="19"/>
      <c r="Q12" s="20"/>
      <c r="R12" s="20"/>
      <c r="S12" s="20"/>
      <c r="T12" s="20"/>
      <c r="U12" s="20"/>
      <c r="V12" s="21"/>
    </row>
    <row r="13">
      <c r="A13" s="25" t="s">
        <v>31</v>
      </c>
      <c r="B13" s="6"/>
      <c r="C13" s="6"/>
      <c r="D13" s="6"/>
      <c r="E13" s="6"/>
      <c r="F13" s="6"/>
      <c r="G13" s="6"/>
      <c r="H13" s="6"/>
      <c r="I13" s="6"/>
      <c r="J13" s="6"/>
      <c r="K13" s="6"/>
      <c r="L13" s="6"/>
      <c r="M13" s="7"/>
      <c r="O13" s="23"/>
      <c r="P13" s="24" t="s">
        <v>32</v>
      </c>
      <c r="Q13" s="6"/>
      <c r="R13" s="6"/>
      <c r="S13" s="6"/>
      <c r="T13" s="6"/>
      <c r="U13" s="6"/>
      <c r="V13" s="7"/>
    </row>
    <row r="14">
      <c r="A14" s="26" t="s">
        <v>33</v>
      </c>
      <c r="B14" s="6"/>
      <c r="C14" s="6"/>
      <c r="D14" s="6"/>
      <c r="E14" s="7"/>
      <c r="F14" s="27" t="s">
        <v>34</v>
      </c>
      <c r="G14" s="7"/>
      <c r="H14" s="27" t="s">
        <v>35</v>
      </c>
      <c r="I14" s="7"/>
      <c r="J14" s="27">
        <v>15000.0</v>
      </c>
      <c r="K14" s="7"/>
      <c r="L14" s="27">
        <v>1.61</v>
      </c>
      <c r="M14" s="7"/>
    </row>
    <row r="15">
      <c r="A15" s="26" t="s">
        <v>36</v>
      </c>
      <c r="B15" s="6"/>
      <c r="C15" s="6"/>
      <c r="D15" s="6"/>
      <c r="E15" s="7"/>
      <c r="F15" s="27" t="s">
        <v>37</v>
      </c>
      <c r="G15" s="7"/>
      <c r="H15" s="27" t="s">
        <v>38</v>
      </c>
      <c r="I15" s="7"/>
      <c r="J15" s="27">
        <v>18000.0</v>
      </c>
      <c r="K15" s="7"/>
      <c r="L15" s="27">
        <v>1.94</v>
      </c>
      <c r="M15" s="7"/>
      <c r="O15" s="28" t="s">
        <v>39</v>
      </c>
      <c r="P15" s="6"/>
      <c r="Q15" s="6"/>
      <c r="R15" s="6"/>
      <c r="S15" s="6"/>
      <c r="T15" s="6"/>
      <c r="U15" s="6"/>
      <c r="V15" s="7"/>
    </row>
    <row r="16" ht="15.0" customHeight="1">
      <c r="A16" s="26" t="s">
        <v>40</v>
      </c>
      <c r="B16" s="6"/>
      <c r="C16" s="6"/>
      <c r="D16" s="6"/>
      <c r="E16" s="7"/>
      <c r="F16" s="27" t="s">
        <v>41</v>
      </c>
      <c r="G16" s="7"/>
      <c r="H16" s="27" t="s">
        <v>42</v>
      </c>
      <c r="I16" s="7"/>
      <c r="J16" s="27">
        <v>21000.0</v>
      </c>
      <c r="K16" s="7"/>
      <c r="L16" s="27">
        <v>2.26</v>
      </c>
      <c r="M16" s="7"/>
      <c r="O16" s="24" t="s">
        <v>43</v>
      </c>
      <c r="P16" s="6"/>
      <c r="Q16" s="6"/>
      <c r="R16" s="6"/>
      <c r="S16" s="6"/>
      <c r="T16" s="6"/>
      <c r="U16" s="6"/>
      <c r="V16" s="7"/>
    </row>
    <row r="17">
      <c r="A17" s="26" t="s">
        <v>44</v>
      </c>
      <c r="B17" s="6"/>
      <c r="C17" s="6"/>
      <c r="D17" s="6"/>
      <c r="E17" s="7"/>
      <c r="F17" s="27" t="s">
        <v>45</v>
      </c>
      <c r="G17" s="7"/>
      <c r="H17" s="27" t="s">
        <v>46</v>
      </c>
      <c r="I17" s="7"/>
      <c r="J17" s="27">
        <v>24000.0</v>
      </c>
      <c r="K17" s="7"/>
      <c r="L17" s="27">
        <v>2.58</v>
      </c>
      <c r="M17" s="7"/>
      <c r="O17" s="24" t="s">
        <v>47</v>
      </c>
      <c r="P17" s="6"/>
      <c r="Q17" s="6"/>
      <c r="R17" s="6"/>
      <c r="S17" s="6"/>
      <c r="T17" s="6"/>
      <c r="U17" s="6"/>
      <c r="V17" s="7"/>
    </row>
    <row r="18">
      <c r="A18" s="25" t="s">
        <v>48</v>
      </c>
      <c r="B18" s="6"/>
      <c r="C18" s="6"/>
      <c r="D18" s="6"/>
      <c r="E18" s="6"/>
      <c r="F18" s="6"/>
      <c r="G18" s="6"/>
      <c r="H18" s="6"/>
      <c r="I18" s="6"/>
      <c r="J18" s="6"/>
      <c r="K18" s="6"/>
      <c r="L18" s="6"/>
      <c r="M18" s="7"/>
      <c r="O18" s="24" t="s">
        <v>49</v>
      </c>
      <c r="P18" s="6"/>
      <c r="Q18" s="6"/>
      <c r="R18" s="6"/>
      <c r="S18" s="6"/>
      <c r="T18" s="6"/>
      <c r="U18" s="6"/>
      <c r="V18" s="7"/>
    </row>
    <row r="19" ht="15.0" customHeight="1">
      <c r="A19" s="26" t="s">
        <v>50</v>
      </c>
      <c r="B19" s="6"/>
      <c r="C19" s="6"/>
      <c r="D19" s="6"/>
      <c r="E19" s="7"/>
      <c r="F19" s="27" t="s">
        <v>51</v>
      </c>
      <c r="G19" s="7"/>
      <c r="H19" s="27" t="s">
        <v>52</v>
      </c>
      <c r="I19" s="7"/>
      <c r="J19" s="27">
        <v>4000.0</v>
      </c>
      <c r="K19" s="7"/>
      <c r="L19" s="27">
        <v>0.43</v>
      </c>
      <c r="M19" s="7"/>
      <c r="O19" s="24" t="s">
        <v>53</v>
      </c>
      <c r="P19" s="6"/>
      <c r="Q19" s="6"/>
      <c r="R19" s="6"/>
      <c r="S19" s="6"/>
      <c r="T19" s="6"/>
      <c r="U19" s="6"/>
      <c r="V19" s="7"/>
    </row>
    <row r="20">
      <c r="A20" s="26" t="s">
        <v>54</v>
      </c>
      <c r="B20" s="6"/>
      <c r="C20" s="6"/>
      <c r="D20" s="6"/>
      <c r="E20" s="7"/>
      <c r="F20" s="27" t="s">
        <v>55</v>
      </c>
      <c r="G20" s="7"/>
      <c r="H20" s="27" t="s">
        <v>56</v>
      </c>
      <c r="I20" s="7"/>
      <c r="J20" s="27">
        <v>5000.0</v>
      </c>
      <c r="K20" s="7"/>
      <c r="L20" s="27">
        <v>0.54</v>
      </c>
      <c r="M20" s="7"/>
      <c r="O20" s="24" t="s">
        <v>57</v>
      </c>
      <c r="P20" s="6"/>
      <c r="Q20" s="6"/>
      <c r="R20" s="6"/>
      <c r="S20" s="6"/>
      <c r="T20" s="6"/>
      <c r="U20" s="6"/>
      <c r="V20" s="7"/>
    </row>
    <row r="21" ht="15.75" customHeight="1">
      <c r="A21" s="26" t="s">
        <v>58</v>
      </c>
      <c r="B21" s="6"/>
      <c r="C21" s="6"/>
      <c r="D21" s="6"/>
      <c r="E21" s="7"/>
      <c r="F21" s="27" t="s">
        <v>59</v>
      </c>
      <c r="G21" s="7"/>
      <c r="H21" s="27" t="s">
        <v>60</v>
      </c>
      <c r="I21" s="7"/>
      <c r="J21" s="27">
        <v>6500.0</v>
      </c>
      <c r="K21" s="7"/>
      <c r="L21" s="27">
        <v>0.7</v>
      </c>
      <c r="M21" s="7"/>
      <c r="O21" s="24" t="s">
        <v>61</v>
      </c>
      <c r="P21" s="6"/>
      <c r="Q21" s="6"/>
      <c r="R21" s="6"/>
      <c r="S21" s="6"/>
      <c r="T21" s="6"/>
      <c r="U21" s="6"/>
      <c r="V21" s="7"/>
    </row>
    <row r="22" ht="15.75" customHeight="1">
      <c r="A22" s="26" t="s">
        <v>62</v>
      </c>
      <c r="B22" s="6"/>
      <c r="C22" s="6"/>
      <c r="D22" s="6"/>
      <c r="E22" s="7"/>
      <c r="F22" s="27" t="s">
        <v>63</v>
      </c>
      <c r="G22" s="7"/>
      <c r="H22" s="27" t="s">
        <v>64</v>
      </c>
      <c r="I22" s="7"/>
      <c r="J22" s="27">
        <v>8000.0</v>
      </c>
      <c r="K22" s="7"/>
      <c r="L22" s="27">
        <v>0.86</v>
      </c>
      <c r="M22" s="7"/>
      <c r="O22" s="24" t="s">
        <v>65</v>
      </c>
      <c r="P22" s="6"/>
      <c r="Q22" s="6"/>
      <c r="R22" s="6"/>
      <c r="S22" s="6"/>
      <c r="T22" s="6"/>
      <c r="U22" s="6"/>
      <c r="V22" s="7"/>
    </row>
    <row r="23" ht="15.75" customHeight="1">
      <c r="A23" s="25" t="s">
        <v>66</v>
      </c>
      <c r="B23" s="6"/>
      <c r="C23" s="6"/>
      <c r="D23" s="6"/>
      <c r="E23" s="6"/>
      <c r="F23" s="6"/>
      <c r="G23" s="6"/>
      <c r="H23" s="6"/>
      <c r="I23" s="6"/>
      <c r="J23" s="6"/>
      <c r="K23" s="6"/>
      <c r="L23" s="6"/>
      <c r="M23" s="7"/>
      <c r="N23" s="22"/>
      <c r="O23" s="24" t="s">
        <v>67</v>
      </c>
      <c r="P23" s="6"/>
      <c r="Q23" s="6"/>
      <c r="R23" s="6"/>
      <c r="S23" s="6"/>
      <c r="T23" s="6"/>
      <c r="U23" s="6"/>
      <c r="V23" s="7"/>
      <c r="W23" s="22"/>
      <c r="X23" s="22"/>
      <c r="Y23" s="22"/>
      <c r="Z23" s="22"/>
    </row>
    <row r="24" ht="15.75" customHeight="1">
      <c r="A24" s="26" t="s">
        <v>68</v>
      </c>
      <c r="B24" s="6"/>
      <c r="C24" s="6"/>
      <c r="D24" s="6"/>
      <c r="E24" s="7"/>
      <c r="F24" s="27" t="s">
        <v>69</v>
      </c>
      <c r="G24" s="7"/>
      <c r="H24" s="27" t="s">
        <v>69</v>
      </c>
      <c r="I24" s="7"/>
      <c r="J24" s="27">
        <v>5500.0</v>
      </c>
      <c r="K24" s="7"/>
      <c r="L24" s="27">
        <v>0.59</v>
      </c>
      <c r="M24" s="7"/>
      <c r="N24" s="22"/>
      <c r="O24" s="22"/>
      <c r="P24" s="22"/>
      <c r="Q24" s="22"/>
      <c r="R24" s="22"/>
      <c r="S24" s="22"/>
      <c r="T24" s="22"/>
      <c r="U24" s="22"/>
      <c r="V24" s="22"/>
      <c r="W24" s="22"/>
      <c r="X24" s="22"/>
      <c r="Y24" s="22"/>
      <c r="Z24" s="22"/>
    </row>
    <row r="25" ht="15.75" customHeight="1">
      <c r="A25" s="26" t="s">
        <v>70</v>
      </c>
      <c r="B25" s="6"/>
      <c r="C25" s="6"/>
      <c r="D25" s="6"/>
      <c r="E25" s="7"/>
      <c r="F25" s="27" t="s">
        <v>69</v>
      </c>
      <c r="G25" s="7"/>
      <c r="H25" s="27" t="s">
        <v>69</v>
      </c>
      <c r="I25" s="7"/>
      <c r="J25" s="27">
        <v>19000.0</v>
      </c>
      <c r="K25" s="7"/>
      <c r="L25" s="27">
        <v>2.04</v>
      </c>
      <c r="M25" s="7"/>
      <c r="N25" s="22"/>
      <c r="O25" s="22"/>
      <c r="P25" s="22"/>
      <c r="Q25" s="22"/>
      <c r="R25" s="22"/>
      <c r="S25" s="22"/>
      <c r="T25" s="22"/>
      <c r="U25" s="22"/>
      <c r="V25" s="22"/>
      <c r="W25" s="22"/>
      <c r="X25" s="22"/>
      <c r="Y25" s="22"/>
      <c r="Z25" s="22"/>
    </row>
    <row r="26" ht="15.75" customHeight="1">
      <c r="A26" s="26" t="s">
        <v>50</v>
      </c>
      <c r="B26" s="6"/>
      <c r="C26" s="6"/>
      <c r="D26" s="6"/>
      <c r="E26" s="7"/>
      <c r="F26" s="27" t="s">
        <v>69</v>
      </c>
      <c r="G26" s="7"/>
      <c r="H26" s="27" t="s">
        <v>69</v>
      </c>
      <c r="I26" s="7"/>
      <c r="J26" s="27">
        <v>21000.0</v>
      </c>
      <c r="K26" s="7"/>
      <c r="L26" s="27">
        <v>2.26</v>
      </c>
      <c r="M26" s="7"/>
      <c r="N26" s="22"/>
      <c r="O26" s="22"/>
      <c r="P26" s="22"/>
      <c r="Q26" s="22"/>
      <c r="R26" s="22"/>
      <c r="S26" s="22"/>
      <c r="T26" s="22"/>
      <c r="U26" s="22"/>
      <c r="V26" s="22"/>
      <c r="W26" s="22"/>
      <c r="X26" s="22"/>
      <c r="Y26" s="22"/>
      <c r="Z26" s="22"/>
    </row>
    <row r="27" ht="15.75" customHeight="1">
      <c r="A27" s="26" t="s">
        <v>71</v>
      </c>
      <c r="B27" s="6"/>
      <c r="C27" s="6"/>
      <c r="D27" s="6"/>
      <c r="E27" s="7"/>
      <c r="F27" s="27" t="s">
        <v>69</v>
      </c>
      <c r="G27" s="7"/>
      <c r="H27" s="27" t="s">
        <v>69</v>
      </c>
      <c r="I27" s="7"/>
      <c r="J27" s="27">
        <v>30000.0</v>
      </c>
      <c r="K27" s="7"/>
      <c r="L27" s="27">
        <v>3.23</v>
      </c>
      <c r="M27" s="7"/>
      <c r="N27" s="22"/>
      <c r="O27" s="22"/>
      <c r="P27" s="22"/>
      <c r="Q27" s="22"/>
      <c r="R27" s="22"/>
      <c r="S27" s="22"/>
      <c r="T27" s="22"/>
      <c r="U27" s="22"/>
      <c r="V27" s="22"/>
      <c r="W27" s="22"/>
      <c r="X27" s="22"/>
      <c r="Y27" s="22"/>
      <c r="Z27" s="22"/>
    </row>
    <row r="28" ht="15.75" customHeight="1">
      <c r="A28" s="25" t="s">
        <v>72</v>
      </c>
      <c r="B28" s="6"/>
      <c r="C28" s="6"/>
      <c r="D28" s="6"/>
      <c r="E28" s="6"/>
      <c r="F28" s="6"/>
      <c r="G28" s="6"/>
      <c r="H28" s="6"/>
      <c r="I28" s="6"/>
      <c r="J28" s="6"/>
      <c r="K28" s="6"/>
      <c r="L28" s="6"/>
      <c r="M28" s="7"/>
    </row>
    <row r="29" ht="15.75" customHeight="1">
      <c r="A29" s="29" t="s">
        <v>73</v>
      </c>
      <c r="B29" s="9"/>
      <c r="C29" s="9"/>
      <c r="D29" s="9"/>
      <c r="E29" s="10"/>
      <c r="F29" s="27">
        <v>2500.0</v>
      </c>
      <c r="G29" s="7"/>
      <c r="H29" s="27">
        <v>0.27</v>
      </c>
      <c r="I29" s="7"/>
      <c r="J29" s="27" t="s">
        <v>69</v>
      </c>
      <c r="K29" s="7"/>
      <c r="L29" s="27" t="s">
        <v>69</v>
      </c>
      <c r="M29" s="7"/>
    </row>
    <row r="30" ht="15.75" customHeight="1">
      <c r="A30" s="16"/>
      <c r="E30" s="17"/>
      <c r="F30" s="27">
        <v>3000.0</v>
      </c>
      <c r="G30" s="7"/>
      <c r="H30" s="27">
        <v>0.32</v>
      </c>
      <c r="I30" s="7"/>
      <c r="J30" s="27" t="s">
        <v>69</v>
      </c>
      <c r="K30" s="7"/>
      <c r="L30" s="27" t="s">
        <v>69</v>
      </c>
      <c r="M30" s="7"/>
    </row>
    <row r="31" ht="15.75" customHeight="1">
      <c r="A31" s="16"/>
      <c r="E31" s="17"/>
      <c r="F31" s="27">
        <v>4500.0</v>
      </c>
      <c r="G31" s="7"/>
      <c r="H31" s="27">
        <v>0.48</v>
      </c>
      <c r="I31" s="7"/>
      <c r="J31" s="27" t="s">
        <v>69</v>
      </c>
      <c r="K31" s="7"/>
      <c r="L31" s="27" t="s">
        <v>69</v>
      </c>
      <c r="M31" s="7"/>
    </row>
    <row r="32" ht="15.75" customHeight="1">
      <c r="A32" s="16"/>
      <c r="E32" s="17"/>
      <c r="F32" s="27">
        <v>6000.0</v>
      </c>
      <c r="G32" s="7"/>
      <c r="H32" s="27">
        <v>0.65</v>
      </c>
      <c r="I32" s="7"/>
      <c r="J32" s="27" t="s">
        <v>69</v>
      </c>
      <c r="K32" s="7"/>
      <c r="L32" s="27" t="s">
        <v>69</v>
      </c>
      <c r="M32" s="7"/>
    </row>
    <row r="33" ht="15.75" customHeight="1">
      <c r="A33" s="16"/>
      <c r="E33" s="17"/>
      <c r="F33" s="27">
        <v>9000.0</v>
      </c>
      <c r="G33" s="7"/>
      <c r="H33" s="27">
        <v>0.97</v>
      </c>
      <c r="I33" s="7"/>
      <c r="J33" s="27" t="s">
        <v>69</v>
      </c>
      <c r="K33" s="7"/>
      <c r="L33" s="27" t="s">
        <v>69</v>
      </c>
      <c r="M33" s="7"/>
    </row>
    <row r="34" ht="15.75" customHeight="1">
      <c r="A34" s="19"/>
      <c r="B34" s="20"/>
      <c r="C34" s="20"/>
      <c r="D34" s="20"/>
      <c r="E34" s="21"/>
      <c r="F34" s="27">
        <v>10000.0</v>
      </c>
      <c r="G34" s="7"/>
      <c r="H34" s="27">
        <v>1.08</v>
      </c>
      <c r="I34" s="7"/>
      <c r="J34" s="27" t="s">
        <v>69</v>
      </c>
      <c r="K34" s="7"/>
      <c r="L34" s="27" t="s">
        <v>69</v>
      </c>
      <c r="M34" s="7"/>
    </row>
    <row r="35" ht="15.75" customHeight="1">
      <c r="A35" s="25" t="s">
        <v>74</v>
      </c>
      <c r="B35" s="6"/>
      <c r="C35" s="6"/>
      <c r="D35" s="6"/>
      <c r="E35" s="6"/>
      <c r="F35" s="6"/>
      <c r="G35" s="6"/>
      <c r="H35" s="6"/>
      <c r="I35" s="6"/>
      <c r="J35" s="6"/>
      <c r="K35" s="6"/>
      <c r="L35" s="6"/>
      <c r="M35" s="7"/>
    </row>
    <row r="36" ht="15.75" customHeight="1">
      <c r="A36" s="29" t="s">
        <v>73</v>
      </c>
      <c r="B36" s="9"/>
      <c r="C36" s="9"/>
      <c r="D36" s="9"/>
      <c r="E36" s="10"/>
      <c r="F36" s="27">
        <v>2500.0</v>
      </c>
      <c r="G36" s="7"/>
      <c r="H36" s="27">
        <v>0.27</v>
      </c>
      <c r="I36" s="7"/>
      <c r="J36" s="27" t="s">
        <v>69</v>
      </c>
      <c r="K36" s="7"/>
      <c r="L36" s="27" t="s">
        <v>69</v>
      </c>
      <c r="M36" s="7"/>
    </row>
    <row r="37" ht="15.75" customHeight="1">
      <c r="A37" s="16"/>
      <c r="E37" s="17"/>
      <c r="F37" s="27">
        <v>3000.0</v>
      </c>
      <c r="G37" s="7"/>
      <c r="H37" s="27">
        <v>0.32</v>
      </c>
      <c r="I37" s="7"/>
      <c r="J37" s="27" t="s">
        <v>69</v>
      </c>
      <c r="K37" s="7"/>
      <c r="L37" s="27" t="s">
        <v>69</v>
      </c>
      <c r="M37" s="7"/>
    </row>
    <row r="38" ht="15.75" customHeight="1">
      <c r="A38" s="16"/>
      <c r="E38" s="17"/>
      <c r="F38" s="27">
        <v>4500.0</v>
      </c>
      <c r="G38" s="7"/>
      <c r="H38" s="27">
        <v>0.48</v>
      </c>
      <c r="I38" s="7"/>
      <c r="J38" s="27" t="s">
        <v>69</v>
      </c>
      <c r="K38" s="7"/>
      <c r="L38" s="27" t="s">
        <v>69</v>
      </c>
      <c r="M38" s="7"/>
    </row>
    <row r="39" ht="15.75" customHeight="1">
      <c r="A39" s="16"/>
      <c r="E39" s="17"/>
      <c r="F39" s="27">
        <v>6000.0</v>
      </c>
      <c r="G39" s="7"/>
      <c r="H39" s="27">
        <v>0.65</v>
      </c>
      <c r="I39" s="7"/>
      <c r="J39" s="27" t="s">
        <v>69</v>
      </c>
      <c r="K39" s="7"/>
      <c r="L39" s="27" t="s">
        <v>69</v>
      </c>
      <c r="M39" s="7"/>
    </row>
    <row r="40" ht="15.75" customHeight="1">
      <c r="A40" s="16"/>
      <c r="E40" s="17"/>
      <c r="F40" s="27">
        <v>9000.0</v>
      </c>
      <c r="G40" s="7"/>
      <c r="H40" s="27">
        <v>0.97</v>
      </c>
      <c r="I40" s="7"/>
      <c r="J40" s="27" t="s">
        <v>69</v>
      </c>
      <c r="K40" s="7"/>
      <c r="L40" s="27" t="s">
        <v>69</v>
      </c>
      <c r="M40" s="7"/>
    </row>
    <row r="41" ht="15.75" customHeight="1">
      <c r="A41" s="19"/>
      <c r="B41" s="20"/>
      <c r="C41" s="20"/>
      <c r="D41" s="20"/>
      <c r="E41" s="21"/>
      <c r="F41" s="27">
        <v>10000.0</v>
      </c>
      <c r="G41" s="7"/>
      <c r="H41" s="27">
        <v>1.08</v>
      </c>
      <c r="I41" s="7"/>
      <c r="J41" s="27" t="s">
        <v>69</v>
      </c>
      <c r="K41" s="7"/>
      <c r="L41" s="27" t="s">
        <v>69</v>
      </c>
      <c r="M41" s="7"/>
    </row>
    <row r="42" ht="15.75" customHeight="1">
      <c r="A42" s="25" t="s">
        <v>75</v>
      </c>
      <c r="B42" s="6"/>
      <c r="C42" s="6"/>
      <c r="D42" s="6"/>
      <c r="E42" s="6"/>
      <c r="F42" s="6"/>
      <c r="G42" s="6"/>
      <c r="H42" s="6"/>
      <c r="I42" s="6"/>
      <c r="J42" s="6"/>
      <c r="K42" s="6"/>
      <c r="L42" s="6"/>
      <c r="M42" s="7"/>
    </row>
    <row r="43" ht="15.75" customHeight="1">
      <c r="A43" s="26" t="s">
        <v>76</v>
      </c>
      <c r="B43" s="6"/>
      <c r="C43" s="6"/>
      <c r="D43" s="6"/>
      <c r="E43" s="7"/>
      <c r="F43" s="27" t="s">
        <v>77</v>
      </c>
      <c r="G43" s="7"/>
      <c r="H43" s="27" t="s">
        <v>78</v>
      </c>
      <c r="I43" s="7"/>
      <c r="J43" s="27" t="s">
        <v>69</v>
      </c>
      <c r="K43" s="7"/>
      <c r="L43" s="27" t="s">
        <v>69</v>
      </c>
      <c r="M43" s="7"/>
    </row>
    <row r="44" ht="15.75" customHeight="1">
      <c r="A44" s="26" t="s">
        <v>79</v>
      </c>
      <c r="B44" s="6"/>
      <c r="C44" s="6"/>
      <c r="D44" s="6"/>
      <c r="E44" s="7"/>
      <c r="F44" s="27" t="s">
        <v>80</v>
      </c>
      <c r="G44" s="7"/>
      <c r="H44" s="27" t="s">
        <v>81</v>
      </c>
      <c r="I44" s="7"/>
      <c r="J44" s="27" t="s">
        <v>69</v>
      </c>
      <c r="K44" s="7"/>
      <c r="L44" s="27" t="s">
        <v>69</v>
      </c>
      <c r="M44" s="7"/>
    </row>
    <row r="45" ht="15.75" customHeight="1">
      <c r="A45" s="25" t="s">
        <v>75</v>
      </c>
      <c r="B45" s="6"/>
      <c r="C45" s="6"/>
      <c r="D45" s="6"/>
      <c r="E45" s="6"/>
      <c r="F45" s="6"/>
      <c r="G45" s="6"/>
      <c r="H45" s="6"/>
      <c r="I45" s="6"/>
      <c r="J45" s="6"/>
      <c r="K45" s="6"/>
      <c r="L45" s="6"/>
      <c r="M45" s="7"/>
    </row>
    <row r="46" ht="15.75" customHeight="1">
      <c r="A46" s="26" t="s">
        <v>82</v>
      </c>
      <c r="B46" s="6"/>
      <c r="C46" s="6"/>
      <c r="D46" s="6"/>
      <c r="E46" s="7"/>
      <c r="F46" s="27">
        <v>200.0</v>
      </c>
      <c r="G46" s="7"/>
      <c r="H46" s="27">
        <v>0.02</v>
      </c>
      <c r="I46" s="7"/>
      <c r="J46" s="27" t="s">
        <v>69</v>
      </c>
      <c r="K46" s="7"/>
      <c r="L46" s="27" t="s">
        <v>69</v>
      </c>
      <c r="M46" s="7"/>
    </row>
    <row r="47" ht="15.75" customHeight="1">
      <c r="A47" s="26" t="s">
        <v>83</v>
      </c>
      <c r="B47" s="6"/>
      <c r="C47" s="6"/>
      <c r="D47" s="6"/>
      <c r="E47" s="7"/>
      <c r="F47" s="27">
        <v>340.0</v>
      </c>
      <c r="G47" s="7"/>
      <c r="H47" s="27">
        <v>0.04</v>
      </c>
      <c r="I47" s="7"/>
      <c r="J47" s="27" t="s">
        <v>69</v>
      </c>
      <c r="K47" s="7"/>
      <c r="L47" s="27" t="s">
        <v>69</v>
      </c>
      <c r="M47" s="7"/>
    </row>
    <row r="48" ht="15.75" customHeight="1">
      <c r="A48" s="26" t="s">
        <v>84</v>
      </c>
      <c r="B48" s="6"/>
      <c r="C48" s="6"/>
      <c r="D48" s="6"/>
      <c r="E48" s="7"/>
      <c r="F48" s="27">
        <v>650.0</v>
      </c>
      <c r="G48" s="7"/>
      <c r="H48" s="27">
        <v>0.07</v>
      </c>
      <c r="I48" s="7"/>
      <c r="J48" s="27" t="s">
        <v>69</v>
      </c>
      <c r="K48" s="7"/>
      <c r="L48" s="27" t="s">
        <v>69</v>
      </c>
      <c r="M48" s="7"/>
    </row>
    <row r="49" ht="15.75" customHeight="1">
      <c r="A49" s="25" t="s">
        <v>85</v>
      </c>
      <c r="B49" s="6"/>
      <c r="C49" s="6"/>
      <c r="D49" s="6"/>
      <c r="E49" s="6"/>
      <c r="F49" s="6"/>
      <c r="G49" s="6"/>
      <c r="H49" s="6"/>
      <c r="I49" s="6"/>
      <c r="J49" s="6"/>
      <c r="K49" s="6"/>
      <c r="L49" s="6"/>
      <c r="M49" s="7"/>
    </row>
    <row r="50" ht="15.75" customHeight="1">
      <c r="A50" s="26" t="s">
        <v>86</v>
      </c>
      <c r="B50" s="6"/>
      <c r="C50" s="6"/>
      <c r="D50" s="6"/>
      <c r="E50" s="7"/>
      <c r="F50" s="27">
        <v>1000.0</v>
      </c>
      <c r="G50" s="7"/>
      <c r="H50" s="27">
        <v>0.11</v>
      </c>
      <c r="I50" s="7"/>
      <c r="J50" s="27" t="s">
        <v>69</v>
      </c>
      <c r="K50" s="7"/>
      <c r="L50" s="27" t="s">
        <v>69</v>
      </c>
      <c r="M50" s="7"/>
    </row>
    <row r="51" ht="15.75" customHeight="1">
      <c r="A51" s="26" t="s">
        <v>87</v>
      </c>
      <c r="B51" s="6"/>
      <c r="C51" s="6"/>
      <c r="D51" s="6"/>
      <c r="E51" s="7"/>
      <c r="F51" s="27" t="s">
        <v>88</v>
      </c>
      <c r="G51" s="7"/>
      <c r="H51" s="27" t="s">
        <v>89</v>
      </c>
      <c r="I51" s="7"/>
      <c r="J51" s="27" t="s">
        <v>69</v>
      </c>
      <c r="K51" s="7"/>
      <c r="L51" s="27" t="s">
        <v>69</v>
      </c>
      <c r="M51" s="7"/>
    </row>
    <row r="52" ht="15.75" customHeight="1">
      <c r="A52" s="25" t="s">
        <v>90</v>
      </c>
      <c r="B52" s="6"/>
      <c r="C52" s="6"/>
      <c r="D52" s="6"/>
      <c r="E52" s="6"/>
      <c r="F52" s="6"/>
      <c r="G52" s="6"/>
      <c r="H52" s="6"/>
      <c r="I52" s="6"/>
      <c r="J52" s="6"/>
      <c r="K52" s="6"/>
      <c r="L52" s="6"/>
      <c r="M52" s="7"/>
    </row>
    <row r="53" ht="15.75" customHeight="1">
      <c r="A53" s="26">
        <v>1.0</v>
      </c>
      <c r="B53" s="6"/>
      <c r="C53" s="6"/>
      <c r="D53" s="6"/>
      <c r="E53" s="7"/>
      <c r="F53" s="27">
        <v>20000.0</v>
      </c>
      <c r="G53" s="7"/>
      <c r="H53" s="27">
        <v>2.15</v>
      </c>
      <c r="I53" s="7"/>
      <c r="J53" s="27">
        <v>5500.0</v>
      </c>
      <c r="K53" s="7"/>
      <c r="L53" s="27">
        <v>0.59</v>
      </c>
      <c r="M53" s="7"/>
    </row>
    <row r="54" ht="15.75" customHeight="1">
      <c r="A54" s="26">
        <v>2.0</v>
      </c>
      <c r="B54" s="6"/>
      <c r="C54" s="6"/>
      <c r="D54" s="6"/>
      <c r="E54" s="7"/>
      <c r="F54" s="27">
        <v>30000.0</v>
      </c>
      <c r="G54" s="7"/>
      <c r="H54" s="27">
        <v>3.23</v>
      </c>
      <c r="I54" s="7"/>
      <c r="J54" s="27">
        <v>19000.0</v>
      </c>
      <c r="K54" s="7"/>
      <c r="L54" s="27">
        <v>2.04</v>
      </c>
      <c r="M54" s="7"/>
    </row>
    <row r="55" ht="15.75" customHeight="1">
      <c r="A55" s="26">
        <v>3.0</v>
      </c>
      <c r="B55" s="6"/>
      <c r="C55" s="6"/>
      <c r="D55" s="6"/>
      <c r="E55" s="7"/>
      <c r="F55" s="27">
        <v>40000.0</v>
      </c>
      <c r="G55" s="7"/>
      <c r="H55" s="27">
        <v>4.3</v>
      </c>
      <c r="I55" s="7"/>
      <c r="J55" s="27">
        <v>21000.0</v>
      </c>
      <c r="K55" s="7"/>
      <c r="L55" s="27">
        <v>2.26</v>
      </c>
      <c r="M55" s="7"/>
    </row>
    <row r="56" ht="15.75" customHeight="1">
      <c r="A56" s="26">
        <v>4.0</v>
      </c>
      <c r="B56" s="6"/>
      <c r="C56" s="6"/>
      <c r="D56" s="6"/>
      <c r="E56" s="7"/>
      <c r="F56" s="27">
        <v>50000.0</v>
      </c>
      <c r="G56" s="7"/>
      <c r="H56" s="27">
        <v>5.4</v>
      </c>
      <c r="I56" s="7"/>
      <c r="J56" s="27">
        <v>30000.0</v>
      </c>
      <c r="K56" s="7"/>
      <c r="L56" s="27">
        <v>3.23</v>
      </c>
      <c r="M56" s="7"/>
    </row>
    <row r="57" ht="28.5" customHeight="1">
      <c r="A57" s="30" t="s">
        <v>91</v>
      </c>
      <c r="B57" s="6"/>
      <c r="C57" s="6"/>
      <c r="D57" s="6"/>
      <c r="E57" s="6"/>
      <c r="F57" s="6"/>
      <c r="G57" s="6"/>
      <c r="H57" s="6"/>
      <c r="I57" s="6"/>
      <c r="J57" s="6"/>
      <c r="K57" s="6"/>
      <c r="L57" s="6"/>
      <c r="M57" s="7"/>
    </row>
    <row r="58" ht="15.75" customHeight="1">
      <c r="A58" s="31"/>
      <c r="B58" s="9"/>
      <c r="C58" s="9"/>
      <c r="D58" s="9"/>
      <c r="E58" s="9"/>
      <c r="F58" s="9"/>
      <c r="G58" s="9"/>
      <c r="H58" s="9"/>
      <c r="I58" s="9"/>
      <c r="J58" s="9"/>
      <c r="K58" s="9"/>
      <c r="L58" s="9"/>
      <c r="M58" s="10"/>
    </row>
    <row r="59" ht="15.75" customHeight="1">
      <c r="A59" s="32" t="s">
        <v>92</v>
      </c>
      <c r="B59" s="33"/>
      <c r="C59" s="33"/>
      <c r="D59" s="33"/>
      <c r="E59" s="33"/>
      <c r="F59" s="33"/>
      <c r="G59" s="33"/>
      <c r="H59" s="33"/>
      <c r="I59" s="33"/>
      <c r="J59" s="33"/>
      <c r="K59" s="33"/>
      <c r="L59" s="33"/>
      <c r="M59" s="34"/>
    </row>
    <row r="60" ht="15.75" customHeight="1">
      <c r="A60" s="35" t="s">
        <v>93</v>
      </c>
      <c r="B60" s="6"/>
      <c r="C60" s="6"/>
      <c r="D60" s="6"/>
      <c r="E60" s="6"/>
      <c r="F60" s="6"/>
      <c r="G60" s="6"/>
      <c r="H60" s="6"/>
      <c r="I60" s="6"/>
      <c r="J60" s="6"/>
      <c r="K60" s="6"/>
      <c r="L60" s="6"/>
      <c r="M60" s="36"/>
    </row>
    <row r="61" ht="15.75" customHeight="1">
      <c r="A61" s="37" t="s">
        <v>94</v>
      </c>
      <c r="B61" s="6"/>
      <c r="C61" s="6"/>
      <c r="D61" s="6"/>
      <c r="E61" s="6"/>
      <c r="F61" s="6"/>
      <c r="G61" s="6"/>
      <c r="H61" s="6"/>
      <c r="I61" s="6"/>
      <c r="J61" s="6"/>
      <c r="K61" s="6"/>
      <c r="L61" s="6"/>
      <c r="M61" s="36"/>
    </row>
    <row r="62" ht="15.75" customHeight="1">
      <c r="A62" s="37" t="s">
        <v>95</v>
      </c>
      <c r="B62" s="6"/>
      <c r="C62" s="6"/>
      <c r="D62" s="6"/>
      <c r="E62" s="6"/>
      <c r="F62" s="6"/>
      <c r="G62" s="6"/>
      <c r="H62" s="6"/>
      <c r="I62" s="6"/>
      <c r="J62" s="6"/>
      <c r="K62" s="6"/>
      <c r="L62" s="6"/>
      <c r="M62" s="36"/>
    </row>
    <row r="63" ht="15.75" customHeight="1">
      <c r="A63" s="37" t="s">
        <v>96</v>
      </c>
      <c r="B63" s="6"/>
      <c r="C63" s="6"/>
      <c r="D63" s="6"/>
      <c r="E63" s="6"/>
      <c r="F63" s="6"/>
      <c r="G63" s="6"/>
      <c r="H63" s="6"/>
      <c r="I63" s="6"/>
      <c r="J63" s="6"/>
      <c r="K63" s="6"/>
      <c r="L63" s="6"/>
      <c r="M63" s="36"/>
    </row>
    <row r="64" ht="15.75" customHeight="1">
      <c r="A64" s="38"/>
      <c r="B64" s="6"/>
      <c r="C64" s="6"/>
      <c r="D64" s="6"/>
      <c r="E64" s="6"/>
      <c r="F64" s="6"/>
      <c r="G64" s="6"/>
      <c r="H64" s="6"/>
      <c r="I64" s="6"/>
      <c r="J64" s="6"/>
      <c r="K64" s="6"/>
      <c r="L64" s="6"/>
      <c r="M64" s="36"/>
    </row>
    <row r="65" ht="15.75" customHeight="1">
      <c r="A65" s="38" t="s">
        <v>97</v>
      </c>
      <c r="B65" s="6"/>
      <c r="C65" s="6"/>
      <c r="D65" s="6"/>
      <c r="E65" s="6"/>
      <c r="F65" s="6"/>
      <c r="G65" s="6"/>
      <c r="H65" s="6"/>
      <c r="I65" s="6"/>
      <c r="J65" s="6"/>
      <c r="K65" s="6"/>
      <c r="L65" s="6"/>
      <c r="M65" s="36"/>
    </row>
    <row r="66" ht="15.75" customHeight="1">
      <c r="A66" s="39" t="s">
        <v>98</v>
      </c>
      <c r="B66" s="6"/>
      <c r="C66" s="6"/>
      <c r="D66" s="6"/>
      <c r="E66" s="6"/>
      <c r="F66" s="6"/>
      <c r="G66" s="6"/>
      <c r="H66" s="6"/>
      <c r="I66" s="6"/>
      <c r="J66" s="6"/>
      <c r="K66" s="6"/>
      <c r="L66" s="6"/>
      <c r="M66" s="36"/>
    </row>
    <row r="67" ht="15.75" customHeight="1">
      <c r="A67" s="40" t="s">
        <v>99</v>
      </c>
      <c r="B67" s="41"/>
      <c r="C67" s="41"/>
      <c r="D67" s="41"/>
      <c r="E67" s="41"/>
      <c r="F67" s="41"/>
      <c r="G67" s="41"/>
      <c r="H67" s="41"/>
      <c r="I67" s="41"/>
      <c r="J67" s="41"/>
      <c r="K67" s="41"/>
      <c r="L67" s="41"/>
      <c r="M67" s="42"/>
    </row>
    <row r="68" ht="15.75" customHeight="1">
      <c r="A68" s="43" t="s">
        <v>100</v>
      </c>
      <c r="B68" s="2"/>
      <c r="C68" s="2"/>
      <c r="D68" s="2"/>
      <c r="E68" s="2"/>
      <c r="F68" s="2"/>
      <c r="G68" s="2"/>
      <c r="H68" s="2"/>
      <c r="I68" s="2"/>
      <c r="J68" s="2"/>
      <c r="K68" s="2"/>
      <c r="L68" s="2"/>
      <c r="M68" s="4"/>
    </row>
    <row r="69" ht="15.75" customHeight="1">
      <c r="H69" s="22"/>
      <c r="K69" s="22"/>
    </row>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45">
    <mergeCell ref="F40:G40"/>
    <mergeCell ref="H40:I40"/>
    <mergeCell ref="F41:G41"/>
    <mergeCell ref="H41:I41"/>
    <mergeCell ref="F34:G34"/>
    <mergeCell ref="H34:I34"/>
    <mergeCell ref="A36:E41"/>
    <mergeCell ref="F36:G36"/>
    <mergeCell ref="H36:I36"/>
    <mergeCell ref="F37:G37"/>
    <mergeCell ref="H37:I37"/>
    <mergeCell ref="J46:K46"/>
    <mergeCell ref="L46:M46"/>
    <mergeCell ref="A44:E44"/>
    <mergeCell ref="F44:G44"/>
    <mergeCell ref="H44:I44"/>
    <mergeCell ref="J44:K44"/>
    <mergeCell ref="L44:M44"/>
    <mergeCell ref="A45:M45"/>
    <mergeCell ref="A46:E46"/>
    <mergeCell ref="J32:K32"/>
    <mergeCell ref="L32:M32"/>
    <mergeCell ref="F33:G33"/>
    <mergeCell ref="H33:I33"/>
    <mergeCell ref="J33:K33"/>
    <mergeCell ref="L33:M33"/>
    <mergeCell ref="J34:K34"/>
    <mergeCell ref="L34:M34"/>
    <mergeCell ref="J36:K36"/>
    <mergeCell ref="L36:M36"/>
    <mergeCell ref="J37:K37"/>
    <mergeCell ref="L37:M37"/>
    <mergeCell ref="A27:E27"/>
    <mergeCell ref="F27:G27"/>
    <mergeCell ref="H27:I27"/>
    <mergeCell ref="J27:K27"/>
    <mergeCell ref="L27:M27"/>
    <mergeCell ref="A28:M28"/>
    <mergeCell ref="A29:E34"/>
    <mergeCell ref="A35:M35"/>
    <mergeCell ref="F38:G38"/>
    <mergeCell ref="H38:I38"/>
    <mergeCell ref="J38:K38"/>
    <mergeCell ref="L38:M38"/>
    <mergeCell ref="F46:G46"/>
    <mergeCell ref="H46:I46"/>
    <mergeCell ref="A47:E47"/>
    <mergeCell ref="F47:G47"/>
    <mergeCell ref="H47:I47"/>
    <mergeCell ref="J47:K47"/>
    <mergeCell ref="L47:M47"/>
    <mergeCell ref="H55:I55"/>
    <mergeCell ref="J55:K55"/>
    <mergeCell ref="A54:E54"/>
    <mergeCell ref="F54:G54"/>
    <mergeCell ref="H54:I54"/>
    <mergeCell ref="J54:K54"/>
    <mergeCell ref="L54:M54"/>
    <mergeCell ref="F55:G55"/>
    <mergeCell ref="L55:M55"/>
    <mergeCell ref="A65:M65"/>
    <mergeCell ref="A66:M66"/>
    <mergeCell ref="A67:M67"/>
    <mergeCell ref="A68:M68"/>
    <mergeCell ref="H69:I69"/>
    <mergeCell ref="K69:M69"/>
    <mergeCell ref="A58:M58"/>
    <mergeCell ref="A59:M59"/>
    <mergeCell ref="A60:M60"/>
    <mergeCell ref="A61:M61"/>
    <mergeCell ref="A62:M62"/>
    <mergeCell ref="A63:M63"/>
    <mergeCell ref="A64:M64"/>
    <mergeCell ref="F50:G50"/>
    <mergeCell ref="H50:I50"/>
    <mergeCell ref="J50:K50"/>
    <mergeCell ref="L50:M50"/>
    <mergeCell ref="A48:E48"/>
    <mergeCell ref="F48:G48"/>
    <mergeCell ref="H48:I48"/>
    <mergeCell ref="J48:K48"/>
    <mergeCell ref="L48:M48"/>
    <mergeCell ref="A49:M49"/>
    <mergeCell ref="A50:E50"/>
    <mergeCell ref="F53:G53"/>
    <mergeCell ref="H53:I53"/>
    <mergeCell ref="J53:K53"/>
    <mergeCell ref="L53:M53"/>
    <mergeCell ref="A51:E51"/>
    <mergeCell ref="F51:G51"/>
    <mergeCell ref="H51:I51"/>
    <mergeCell ref="J51:K51"/>
    <mergeCell ref="L51:M51"/>
    <mergeCell ref="A52:M52"/>
    <mergeCell ref="A53:E53"/>
    <mergeCell ref="A55:E55"/>
    <mergeCell ref="A56:E56"/>
    <mergeCell ref="F56:G56"/>
    <mergeCell ref="H56:I56"/>
    <mergeCell ref="J56:K56"/>
    <mergeCell ref="L56:M56"/>
    <mergeCell ref="A57:M57"/>
    <mergeCell ref="O8:O10"/>
    <mergeCell ref="O11:O13"/>
    <mergeCell ref="L5:M5"/>
    <mergeCell ref="O5:O7"/>
    <mergeCell ref="L6:M6"/>
    <mergeCell ref="L7:M7"/>
    <mergeCell ref="L9:M9"/>
    <mergeCell ref="L10:M10"/>
    <mergeCell ref="L11:M11"/>
    <mergeCell ref="L12:M12"/>
    <mergeCell ref="H5:I5"/>
    <mergeCell ref="J5:K5"/>
    <mergeCell ref="F5:G5"/>
    <mergeCell ref="F6:G6"/>
    <mergeCell ref="F9:G9"/>
    <mergeCell ref="F10:G10"/>
    <mergeCell ref="F11:G11"/>
    <mergeCell ref="F12:G12"/>
    <mergeCell ref="F14:G14"/>
    <mergeCell ref="F15:G15"/>
    <mergeCell ref="H6:I6"/>
    <mergeCell ref="J6:K6"/>
    <mergeCell ref="A5:E7"/>
    <mergeCell ref="A9:E9"/>
    <mergeCell ref="A10:E10"/>
    <mergeCell ref="A11:E11"/>
    <mergeCell ref="A12:E12"/>
    <mergeCell ref="A14:E14"/>
    <mergeCell ref="A15:E15"/>
    <mergeCell ref="A1:M1"/>
    <mergeCell ref="A2:M2"/>
    <mergeCell ref="A3:M3"/>
    <mergeCell ref="A4:M4"/>
    <mergeCell ref="O4:V4"/>
    <mergeCell ref="J7:K7"/>
    <mergeCell ref="A8:M8"/>
    <mergeCell ref="F7:G7"/>
    <mergeCell ref="H7:I7"/>
    <mergeCell ref="H9:I9"/>
    <mergeCell ref="J9:K9"/>
    <mergeCell ref="H10:I10"/>
    <mergeCell ref="J10:K10"/>
    <mergeCell ref="J11:K11"/>
    <mergeCell ref="O16:V16"/>
    <mergeCell ref="O17:V17"/>
    <mergeCell ref="O18:V18"/>
    <mergeCell ref="O19:V19"/>
    <mergeCell ref="O20:V20"/>
    <mergeCell ref="O21:V21"/>
    <mergeCell ref="O22:V22"/>
    <mergeCell ref="O23:V23"/>
    <mergeCell ref="P5:V6"/>
    <mergeCell ref="P7:V7"/>
    <mergeCell ref="P8:V9"/>
    <mergeCell ref="P10:V10"/>
    <mergeCell ref="P11:V12"/>
    <mergeCell ref="P13:V13"/>
    <mergeCell ref="O15:V15"/>
    <mergeCell ref="A19:E19"/>
    <mergeCell ref="F19:G19"/>
    <mergeCell ref="H19:I19"/>
    <mergeCell ref="J19:K19"/>
    <mergeCell ref="L19:M19"/>
    <mergeCell ref="F20:G20"/>
    <mergeCell ref="L20:M20"/>
    <mergeCell ref="A20:E20"/>
    <mergeCell ref="A21:E21"/>
    <mergeCell ref="F21:G21"/>
    <mergeCell ref="H21:I21"/>
    <mergeCell ref="J21:K21"/>
    <mergeCell ref="L21:M21"/>
    <mergeCell ref="A23:M23"/>
    <mergeCell ref="J25:K25"/>
    <mergeCell ref="L25:M25"/>
    <mergeCell ref="A22:E22"/>
    <mergeCell ref="A24:E24"/>
    <mergeCell ref="F24:G24"/>
    <mergeCell ref="H24:I24"/>
    <mergeCell ref="J24:K24"/>
    <mergeCell ref="L24:M24"/>
    <mergeCell ref="A25:E25"/>
    <mergeCell ref="H11:I11"/>
    <mergeCell ref="H12:I12"/>
    <mergeCell ref="J12:K12"/>
    <mergeCell ref="A13:M13"/>
    <mergeCell ref="H14:I14"/>
    <mergeCell ref="J14:K14"/>
    <mergeCell ref="L14:M14"/>
    <mergeCell ref="H15:I15"/>
    <mergeCell ref="J15:K15"/>
    <mergeCell ref="L15:M15"/>
    <mergeCell ref="F16:G16"/>
    <mergeCell ref="H16:I16"/>
    <mergeCell ref="J16:K16"/>
    <mergeCell ref="L16:M16"/>
    <mergeCell ref="A16:E16"/>
    <mergeCell ref="A17:E17"/>
    <mergeCell ref="F17:G17"/>
    <mergeCell ref="H17:I17"/>
    <mergeCell ref="J17:K17"/>
    <mergeCell ref="L17:M17"/>
    <mergeCell ref="A18:M18"/>
    <mergeCell ref="H20:I20"/>
    <mergeCell ref="J20:K20"/>
    <mergeCell ref="F22:G22"/>
    <mergeCell ref="H22:I22"/>
    <mergeCell ref="J22:K22"/>
    <mergeCell ref="L22:M22"/>
    <mergeCell ref="F25:G25"/>
    <mergeCell ref="H25:I25"/>
    <mergeCell ref="A26:E26"/>
    <mergeCell ref="F26:G26"/>
    <mergeCell ref="H26:I26"/>
    <mergeCell ref="J26:K26"/>
    <mergeCell ref="L26:M26"/>
    <mergeCell ref="F29:G29"/>
    <mergeCell ref="H29:I29"/>
    <mergeCell ref="J29:K29"/>
    <mergeCell ref="L29:M29"/>
    <mergeCell ref="F30:G30"/>
    <mergeCell ref="H30:I30"/>
    <mergeCell ref="J30:K30"/>
    <mergeCell ref="L30:M30"/>
    <mergeCell ref="F31:G31"/>
    <mergeCell ref="H31:I31"/>
    <mergeCell ref="J31:K31"/>
    <mergeCell ref="L31:M31"/>
    <mergeCell ref="F32:G32"/>
    <mergeCell ref="H32:I32"/>
    <mergeCell ref="F39:G39"/>
    <mergeCell ref="H39:I39"/>
    <mergeCell ref="J39:K39"/>
    <mergeCell ref="L39:M39"/>
    <mergeCell ref="J40:K40"/>
    <mergeCell ref="L40:M40"/>
    <mergeCell ref="J41:K41"/>
    <mergeCell ref="L41:M41"/>
    <mergeCell ref="A42:M42"/>
    <mergeCell ref="A43:E43"/>
    <mergeCell ref="F43:G43"/>
    <mergeCell ref="H43:I43"/>
    <mergeCell ref="J43:K43"/>
    <mergeCell ref="L43:M43"/>
  </mergeCells>
  <hyperlinks>
    <hyperlink r:id="rId2" ref="A60"/>
    <hyperlink r:id="rId3" ref="A62"/>
  </hyperlinks>
  <printOptions/>
  <pageMargins bottom="0.75" footer="0.0" header="0.0" left="0.7" right="0.7" top="0.75"/>
  <pageSetup orientation="portrait"/>
  <drawing r:id="rId4"/>
  <legacyDrawing r:id="rId5"/>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0"/>
    <col customWidth="1" min="2" max="2" width="9.43"/>
    <col customWidth="1" min="3" max="4" width="8.43"/>
    <col customWidth="1" min="5" max="5" width="9.29"/>
    <col customWidth="1" min="6" max="6" width="9.71"/>
    <col customWidth="1" min="7" max="7" width="10.14"/>
    <col customWidth="1" min="8" max="8" width="9.0"/>
    <col customWidth="1" min="9" max="9" width="8.71"/>
    <col customWidth="1" min="10" max="10" width="7.71"/>
    <col customWidth="1" min="11" max="11" width="9.0"/>
    <col customWidth="1" min="12" max="12" width="9.57"/>
    <col customWidth="1" min="13" max="13" width="9.43"/>
    <col customWidth="1" min="14" max="31" width="10.71"/>
  </cols>
  <sheetData>
    <row r="1">
      <c r="A1" s="1"/>
      <c r="B1" s="2"/>
      <c r="C1" s="2"/>
      <c r="D1" s="2"/>
      <c r="E1" s="2"/>
      <c r="F1" s="2"/>
      <c r="G1" s="2"/>
      <c r="H1" s="2"/>
      <c r="I1" s="2"/>
      <c r="J1" s="2"/>
      <c r="K1" s="2"/>
      <c r="L1" s="2"/>
      <c r="M1" s="2"/>
      <c r="P1" s="44"/>
      <c r="Q1" s="45" t="s">
        <v>101</v>
      </c>
      <c r="R1" s="6"/>
      <c r="S1" s="7"/>
    </row>
    <row r="2">
      <c r="A2" s="3" t="s">
        <v>0</v>
      </c>
      <c r="B2" s="2"/>
      <c r="C2" s="2"/>
      <c r="D2" s="2"/>
      <c r="E2" s="2"/>
      <c r="F2" s="2"/>
      <c r="G2" s="2"/>
      <c r="H2" s="2"/>
      <c r="I2" s="2"/>
      <c r="J2" s="2"/>
      <c r="K2" s="2"/>
      <c r="L2" s="2"/>
      <c r="M2" s="4"/>
      <c r="P2" s="46"/>
      <c r="Q2" s="45" t="s">
        <v>102</v>
      </c>
      <c r="R2" s="6"/>
      <c r="S2" s="7"/>
    </row>
    <row r="3">
      <c r="A3" s="47" t="s">
        <v>103</v>
      </c>
      <c r="B3" s="6"/>
      <c r="C3" s="6"/>
      <c r="D3" s="6"/>
      <c r="E3" s="6"/>
      <c r="F3" s="6"/>
      <c r="G3" s="6"/>
      <c r="H3" s="6"/>
      <c r="I3" s="6"/>
      <c r="J3" s="6"/>
      <c r="K3" s="6"/>
      <c r="L3" s="6"/>
      <c r="M3" s="7"/>
    </row>
    <row r="4">
      <c r="A4" s="48"/>
      <c r="B4" s="6"/>
      <c r="C4" s="6"/>
      <c r="D4" s="6"/>
      <c r="E4" s="6"/>
      <c r="F4" s="6"/>
      <c r="G4" s="6"/>
      <c r="H4" s="6"/>
      <c r="I4" s="6"/>
      <c r="J4" s="6"/>
      <c r="K4" s="6"/>
      <c r="L4" s="6"/>
      <c r="M4" s="7"/>
    </row>
    <row r="5">
      <c r="A5" s="49" t="s">
        <v>104</v>
      </c>
      <c r="B5" s="6"/>
      <c r="C5" s="6"/>
      <c r="D5" s="6"/>
      <c r="E5" s="6"/>
      <c r="F5" s="6"/>
      <c r="G5" s="7"/>
      <c r="H5" s="50" t="s">
        <v>105</v>
      </c>
      <c r="I5" s="51">
        <v>9300.0</v>
      </c>
      <c r="J5" s="6"/>
      <c r="K5" s="7"/>
      <c r="L5" s="49" t="s">
        <v>106</v>
      </c>
      <c r="M5" s="7"/>
    </row>
    <row r="6">
      <c r="A6" s="48"/>
      <c r="B6" s="6"/>
      <c r="C6" s="6"/>
      <c r="D6" s="6"/>
      <c r="E6" s="6"/>
      <c r="F6" s="6"/>
      <c r="G6" s="6"/>
      <c r="H6" s="6"/>
      <c r="I6" s="6"/>
      <c r="J6" s="6"/>
      <c r="K6" s="6"/>
      <c r="L6" s="6"/>
      <c r="M6" s="7"/>
    </row>
    <row r="7">
      <c r="A7" s="52" t="s">
        <v>107</v>
      </c>
      <c r="B7" s="6"/>
      <c r="C7" s="6"/>
      <c r="D7" s="6"/>
      <c r="E7" s="6"/>
      <c r="F7" s="6"/>
      <c r="G7" s="6"/>
      <c r="H7" s="6"/>
      <c r="I7" s="6"/>
      <c r="J7" s="6"/>
      <c r="K7" s="6"/>
      <c r="L7" s="6"/>
      <c r="M7" s="7"/>
    </row>
    <row r="8">
      <c r="A8" s="53" t="s">
        <v>108</v>
      </c>
      <c r="B8" s="6"/>
      <c r="C8" s="6"/>
      <c r="D8" s="6"/>
      <c r="E8" s="6"/>
      <c r="F8" s="6"/>
      <c r="G8" s="6"/>
      <c r="H8" s="6"/>
      <c r="I8" s="6"/>
      <c r="J8" s="6"/>
      <c r="K8" s="6"/>
      <c r="L8" s="6"/>
      <c r="M8" s="7"/>
    </row>
    <row r="9">
      <c r="A9" s="53" t="s">
        <v>109</v>
      </c>
      <c r="B9" s="6"/>
      <c r="C9" s="6"/>
      <c r="D9" s="6"/>
      <c r="E9" s="6"/>
      <c r="F9" s="6"/>
      <c r="G9" s="6"/>
      <c r="H9" s="6"/>
      <c r="I9" s="6"/>
      <c r="J9" s="6"/>
      <c r="K9" s="6"/>
      <c r="L9" s="6"/>
      <c r="M9" s="7"/>
    </row>
    <row r="10">
      <c r="A10" s="53" t="s">
        <v>110</v>
      </c>
      <c r="B10" s="6"/>
      <c r="C10" s="6"/>
      <c r="D10" s="6"/>
      <c r="E10" s="6"/>
      <c r="F10" s="6"/>
      <c r="G10" s="6"/>
      <c r="H10" s="6"/>
      <c r="I10" s="6"/>
      <c r="J10" s="6"/>
      <c r="K10" s="6"/>
      <c r="L10" s="6"/>
      <c r="M10" s="7"/>
    </row>
    <row r="11">
      <c r="A11" s="53" t="s">
        <v>111</v>
      </c>
      <c r="B11" s="6"/>
      <c r="C11" s="6"/>
      <c r="D11" s="6"/>
      <c r="E11" s="6"/>
      <c r="F11" s="6"/>
      <c r="G11" s="6"/>
      <c r="H11" s="6"/>
      <c r="I11" s="6"/>
      <c r="J11" s="6"/>
      <c r="K11" s="6"/>
      <c r="L11" s="6"/>
      <c r="M11" s="7"/>
    </row>
    <row r="12">
      <c r="A12" s="53" t="s">
        <v>112</v>
      </c>
      <c r="B12" s="6"/>
      <c r="C12" s="6"/>
      <c r="D12" s="6"/>
      <c r="E12" s="6"/>
      <c r="F12" s="6"/>
      <c r="G12" s="6"/>
      <c r="H12" s="6"/>
      <c r="I12" s="6"/>
      <c r="J12" s="6"/>
      <c r="K12" s="6"/>
      <c r="L12" s="6"/>
      <c r="M12" s="7"/>
    </row>
    <row r="13">
      <c r="A13" s="53"/>
      <c r="B13" s="6"/>
      <c r="C13" s="6"/>
      <c r="D13" s="6"/>
      <c r="E13" s="6"/>
      <c r="F13" s="6"/>
      <c r="G13" s="6"/>
      <c r="H13" s="6"/>
      <c r="I13" s="6"/>
      <c r="J13" s="6"/>
      <c r="K13" s="6"/>
      <c r="L13" s="6"/>
      <c r="M13" s="7"/>
    </row>
    <row r="14">
      <c r="A14" s="53"/>
      <c r="B14" s="6"/>
      <c r="C14" s="6"/>
      <c r="D14" s="6"/>
      <c r="E14" s="6"/>
      <c r="F14" s="6"/>
      <c r="G14" s="6"/>
      <c r="H14" s="6"/>
      <c r="I14" s="6"/>
      <c r="J14" s="6"/>
      <c r="K14" s="6"/>
      <c r="L14" s="6"/>
      <c r="M14" s="7"/>
    </row>
    <row r="15">
      <c r="A15" s="54" t="s">
        <v>113</v>
      </c>
      <c r="B15" s="6"/>
      <c r="C15" s="6"/>
      <c r="D15" s="6"/>
      <c r="E15" s="6"/>
      <c r="F15" s="6"/>
      <c r="G15" s="6"/>
      <c r="H15" s="6"/>
      <c r="I15" s="6"/>
      <c r="J15" s="6"/>
      <c r="K15" s="6"/>
      <c r="L15" s="6"/>
      <c r="M15" s="7"/>
    </row>
    <row r="16">
      <c r="A16" s="55" t="s">
        <v>114</v>
      </c>
      <c r="B16" s="6"/>
      <c r="C16" s="6"/>
      <c r="D16" s="6"/>
      <c r="E16" s="6"/>
      <c r="F16" s="6"/>
      <c r="G16" s="6"/>
      <c r="H16" s="6"/>
      <c r="I16" s="6"/>
      <c r="J16" s="6"/>
      <c r="K16" s="6"/>
      <c r="L16" s="6"/>
      <c r="M16" s="7"/>
    </row>
    <row r="17">
      <c r="A17" s="56" t="s">
        <v>115</v>
      </c>
      <c r="B17" s="7"/>
      <c r="C17" s="57" t="s">
        <v>116</v>
      </c>
      <c r="D17" s="7"/>
      <c r="E17" s="57" t="s">
        <v>117</v>
      </c>
      <c r="F17" s="7"/>
      <c r="G17" s="57" t="s">
        <v>118</v>
      </c>
      <c r="H17" s="6"/>
      <c r="I17" s="6"/>
      <c r="J17" s="6"/>
      <c r="K17" s="6"/>
      <c r="L17" s="6"/>
      <c r="M17" s="7"/>
    </row>
    <row r="18">
      <c r="A18" s="58"/>
      <c r="B18" s="7"/>
      <c r="C18" s="58"/>
      <c r="D18" s="7"/>
      <c r="E18" s="59">
        <f t="shared" ref="E18:E25" si="1">C18/$I$5</f>
        <v>0</v>
      </c>
      <c r="F18" s="7"/>
      <c r="G18" s="60"/>
      <c r="H18" s="6"/>
      <c r="I18" s="6"/>
      <c r="J18" s="6"/>
      <c r="K18" s="6"/>
      <c r="L18" s="6"/>
      <c r="M18" s="7"/>
    </row>
    <row r="19">
      <c r="A19" s="58"/>
      <c r="B19" s="7"/>
      <c r="C19" s="58"/>
      <c r="D19" s="7"/>
      <c r="E19" s="59">
        <f t="shared" si="1"/>
        <v>0</v>
      </c>
      <c r="F19" s="7"/>
      <c r="G19" s="60"/>
      <c r="H19" s="6"/>
      <c r="I19" s="6"/>
      <c r="J19" s="6"/>
      <c r="K19" s="6"/>
      <c r="L19" s="6"/>
      <c r="M19" s="7"/>
    </row>
    <row r="20">
      <c r="A20" s="58"/>
      <c r="B20" s="7"/>
      <c r="C20" s="58"/>
      <c r="D20" s="7"/>
      <c r="E20" s="59">
        <f t="shared" si="1"/>
        <v>0</v>
      </c>
      <c r="F20" s="7"/>
      <c r="G20" s="60"/>
      <c r="H20" s="6"/>
      <c r="I20" s="6"/>
      <c r="J20" s="6"/>
      <c r="K20" s="6"/>
      <c r="L20" s="6"/>
      <c r="M20" s="7"/>
    </row>
    <row r="21">
      <c r="A21" s="58"/>
      <c r="B21" s="7"/>
      <c r="C21" s="58"/>
      <c r="D21" s="7"/>
      <c r="E21" s="59">
        <f t="shared" si="1"/>
        <v>0</v>
      </c>
      <c r="F21" s="7"/>
      <c r="G21" s="60"/>
      <c r="H21" s="6"/>
      <c r="I21" s="6"/>
      <c r="J21" s="6"/>
      <c r="K21" s="6"/>
      <c r="L21" s="6"/>
      <c r="M21" s="7"/>
    </row>
    <row r="22">
      <c r="A22" s="58"/>
      <c r="B22" s="7"/>
      <c r="C22" s="58"/>
      <c r="D22" s="7"/>
      <c r="E22" s="59">
        <f t="shared" si="1"/>
        <v>0</v>
      </c>
      <c r="F22" s="7"/>
      <c r="G22" s="60"/>
      <c r="H22" s="6"/>
      <c r="I22" s="6"/>
      <c r="J22" s="6"/>
      <c r="K22" s="6"/>
      <c r="L22" s="6"/>
      <c r="M22" s="7"/>
    </row>
    <row r="23">
      <c r="A23" s="58"/>
      <c r="B23" s="7"/>
      <c r="C23" s="58"/>
      <c r="D23" s="7"/>
      <c r="E23" s="59">
        <f t="shared" si="1"/>
        <v>0</v>
      </c>
      <c r="F23" s="7"/>
      <c r="G23" s="60"/>
      <c r="H23" s="6"/>
      <c r="I23" s="6"/>
      <c r="J23" s="6"/>
      <c r="K23" s="6"/>
      <c r="L23" s="6"/>
      <c r="M23" s="7"/>
    </row>
    <row r="24">
      <c r="A24" s="58"/>
      <c r="B24" s="7"/>
      <c r="C24" s="58"/>
      <c r="D24" s="7"/>
      <c r="E24" s="59">
        <f t="shared" si="1"/>
        <v>0</v>
      </c>
      <c r="F24" s="7"/>
      <c r="G24" s="60"/>
      <c r="H24" s="6"/>
      <c r="I24" s="6"/>
      <c r="J24" s="6"/>
      <c r="K24" s="6"/>
      <c r="L24" s="6"/>
      <c r="M24" s="7"/>
    </row>
    <row r="25">
      <c r="A25" s="58"/>
      <c r="B25" s="7"/>
      <c r="C25" s="58"/>
      <c r="D25" s="7"/>
      <c r="E25" s="59">
        <f t="shared" si="1"/>
        <v>0</v>
      </c>
      <c r="F25" s="7"/>
      <c r="G25" s="60"/>
      <c r="H25" s="6"/>
      <c r="I25" s="6"/>
      <c r="J25" s="6"/>
      <c r="K25" s="6"/>
      <c r="L25" s="6"/>
      <c r="M25" s="7"/>
    </row>
    <row r="26">
      <c r="A26" s="61"/>
      <c r="B26" s="6"/>
      <c r="C26" s="6"/>
      <c r="D26" s="6"/>
      <c r="E26" s="6"/>
      <c r="F26" s="6"/>
      <c r="G26" s="6"/>
      <c r="H26" s="6"/>
      <c r="I26" s="6"/>
      <c r="J26" s="6"/>
      <c r="K26" s="6"/>
      <c r="L26" s="6"/>
      <c r="M26" s="7"/>
    </row>
    <row r="27">
      <c r="A27" s="55" t="s">
        <v>119</v>
      </c>
      <c r="B27" s="6"/>
      <c r="C27" s="6"/>
      <c r="D27" s="6"/>
      <c r="E27" s="6"/>
      <c r="F27" s="6"/>
      <c r="G27" s="6"/>
      <c r="H27" s="6"/>
      <c r="I27" s="6"/>
      <c r="J27" s="6"/>
      <c r="K27" s="6"/>
      <c r="L27" s="6"/>
      <c r="M27" s="7"/>
    </row>
    <row r="28">
      <c r="A28" s="62" t="s">
        <v>11</v>
      </c>
      <c r="B28" s="6"/>
      <c r="C28" s="7"/>
      <c r="D28" s="63">
        <f>SUM(C18:D25)</f>
        <v>0</v>
      </c>
      <c r="E28" s="6"/>
      <c r="F28" s="7"/>
      <c r="G28" s="62" t="s">
        <v>12</v>
      </c>
      <c r="H28" s="6"/>
      <c r="I28" s="7"/>
      <c r="J28" s="64">
        <f>D28/9300</f>
        <v>0</v>
      </c>
      <c r="K28" s="6"/>
      <c r="L28" s="6"/>
      <c r="M28" s="7"/>
    </row>
    <row r="29" ht="29.25" customHeight="1">
      <c r="A29" s="65"/>
      <c r="B29" s="66"/>
      <c r="C29" s="66"/>
      <c r="D29" s="66"/>
      <c r="E29" s="66"/>
      <c r="F29" s="66"/>
      <c r="G29" s="66"/>
      <c r="H29" s="66"/>
      <c r="I29" s="66"/>
      <c r="J29" s="66"/>
      <c r="K29" s="66"/>
      <c r="L29" s="66"/>
      <c r="M29" s="67"/>
    </row>
    <row r="30" ht="15.75" customHeight="1">
      <c r="A30" s="55" t="s">
        <v>120</v>
      </c>
      <c r="B30" s="6"/>
      <c r="C30" s="6"/>
      <c r="D30" s="6"/>
      <c r="E30" s="6"/>
      <c r="F30" s="6"/>
      <c r="G30" s="6"/>
      <c r="H30" s="6"/>
      <c r="I30" s="6"/>
      <c r="J30" s="6"/>
      <c r="K30" s="6"/>
      <c r="L30" s="6"/>
      <c r="M30" s="7"/>
    </row>
    <row r="31" ht="15.75" customHeight="1">
      <c r="A31" s="62" t="s">
        <v>121</v>
      </c>
      <c r="B31" s="6"/>
      <c r="C31" s="6"/>
      <c r="D31" s="68" t="s">
        <v>122</v>
      </c>
      <c r="E31" s="6"/>
      <c r="F31" s="62" t="s">
        <v>123</v>
      </c>
      <c r="G31" s="6"/>
      <c r="H31" s="62" t="s">
        <v>117</v>
      </c>
      <c r="I31" s="7"/>
      <c r="J31" s="62" t="s">
        <v>124</v>
      </c>
      <c r="K31" s="7"/>
      <c r="L31" s="62" t="s">
        <v>125</v>
      </c>
      <c r="M31" s="6"/>
    </row>
    <row r="32" ht="15.75" customHeight="1">
      <c r="A32" s="69" t="s">
        <v>126</v>
      </c>
      <c r="B32" s="6"/>
      <c r="C32" s="6"/>
      <c r="D32" s="69"/>
      <c r="E32" s="6"/>
      <c r="F32" s="69"/>
      <c r="G32" s="6"/>
      <c r="H32" s="69"/>
      <c r="I32" s="6"/>
      <c r="J32" s="69">
        <v>0.019</v>
      </c>
      <c r="K32" s="7"/>
      <c r="L32" s="69"/>
      <c r="M32" s="6"/>
    </row>
    <row r="33" ht="15.75" customHeight="1">
      <c r="A33" s="69" t="s">
        <v>127</v>
      </c>
      <c r="B33" s="6"/>
      <c r="C33" s="6"/>
      <c r="D33" s="69"/>
      <c r="E33" s="6"/>
      <c r="F33" s="69"/>
      <c r="G33" s="6"/>
      <c r="H33" s="69"/>
      <c r="I33" s="6"/>
      <c r="J33" s="69"/>
      <c r="K33" s="7"/>
      <c r="L33" s="69"/>
      <c r="M33" s="6"/>
    </row>
    <row r="34" ht="15.75" customHeight="1">
      <c r="A34" s="69" t="s">
        <v>128</v>
      </c>
      <c r="B34" s="6"/>
      <c r="C34" s="6"/>
      <c r="D34" s="69"/>
      <c r="E34" s="6"/>
      <c r="F34" s="69"/>
      <c r="G34" s="6"/>
      <c r="H34" s="69"/>
      <c r="I34" s="6"/>
      <c r="J34" s="69"/>
      <c r="K34" s="7"/>
      <c r="L34" s="69"/>
      <c r="M34" s="6"/>
    </row>
    <row r="35" ht="15.75" customHeight="1">
      <c r="A35" s="69" t="s">
        <v>129</v>
      </c>
      <c r="B35" s="6"/>
      <c r="C35" s="6"/>
      <c r="D35" s="69"/>
      <c r="E35" s="6"/>
      <c r="F35" s="69"/>
      <c r="G35" s="6"/>
      <c r="H35" s="69"/>
      <c r="I35" s="6"/>
      <c r="J35" s="69"/>
      <c r="K35" s="7"/>
      <c r="L35" s="69"/>
      <c r="M35" s="6"/>
    </row>
    <row r="36" ht="15.75" customHeight="1">
      <c r="A36" s="69" t="s">
        <v>130</v>
      </c>
      <c r="B36" s="6"/>
      <c r="C36" s="6"/>
      <c r="D36" s="69"/>
      <c r="E36" s="6"/>
      <c r="F36" s="69"/>
      <c r="G36" s="6"/>
      <c r="H36" s="69"/>
      <c r="I36" s="6"/>
      <c r="J36" s="69"/>
      <c r="K36" s="7"/>
      <c r="L36" s="69"/>
      <c r="M36" s="6"/>
    </row>
    <row r="37" ht="15.75" customHeight="1">
      <c r="A37" s="69" t="s">
        <v>131</v>
      </c>
      <c r="B37" s="6"/>
      <c r="C37" s="6"/>
      <c r="D37" s="69"/>
      <c r="E37" s="6"/>
      <c r="F37" s="69"/>
      <c r="G37" s="6"/>
      <c r="H37" s="69"/>
      <c r="I37" s="6"/>
      <c r="J37" s="69"/>
      <c r="K37" s="7"/>
      <c r="L37" s="69"/>
      <c r="M37" s="6"/>
    </row>
    <row r="38" ht="15.75" customHeight="1">
      <c r="A38" s="69" t="s">
        <v>132</v>
      </c>
      <c r="B38" s="6"/>
      <c r="C38" s="6"/>
      <c r="D38" s="69"/>
      <c r="E38" s="6"/>
      <c r="F38" s="69"/>
      <c r="G38" s="6"/>
      <c r="H38" s="69"/>
      <c r="I38" s="6"/>
      <c r="J38" s="69"/>
      <c r="K38" s="7"/>
      <c r="L38" s="69"/>
      <c r="M38" s="6"/>
    </row>
    <row r="39" ht="15.75" customHeight="1">
      <c r="A39" s="69" t="s">
        <v>69</v>
      </c>
      <c r="B39" s="6"/>
      <c r="C39" s="6"/>
      <c r="D39" s="69"/>
      <c r="E39" s="6"/>
      <c r="F39" s="69"/>
      <c r="G39" s="6"/>
      <c r="H39" s="69"/>
      <c r="I39" s="6"/>
      <c r="J39" s="69"/>
      <c r="K39" s="7"/>
      <c r="L39" s="69"/>
      <c r="M39" s="6"/>
    </row>
    <row r="40" ht="15.75" customHeight="1">
      <c r="A40" s="69" t="s">
        <v>69</v>
      </c>
      <c r="B40" s="6"/>
      <c r="C40" s="6"/>
      <c r="D40" s="69"/>
      <c r="E40" s="6"/>
      <c r="F40" s="69"/>
      <c r="G40" s="6"/>
      <c r="H40" s="69"/>
      <c r="I40" s="6"/>
      <c r="J40" s="69"/>
      <c r="K40" s="7"/>
      <c r="L40" s="69"/>
      <c r="M40" s="6"/>
    </row>
    <row r="41" ht="15.75" customHeight="1">
      <c r="A41" s="69" t="s">
        <v>69</v>
      </c>
      <c r="B41" s="6"/>
      <c r="C41" s="6"/>
      <c r="D41" s="69"/>
      <c r="E41" s="6"/>
      <c r="F41" s="69"/>
      <c r="G41" s="6"/>
      <c r="H41" s="69"/>
      <c r="I41" s="6"/>
      <c r="J41" s="69"/>
      <c r="K41" s="7"/>
      <c r="L41" s="69"/>
      <c r="M41" s="6"/>
    </row>
    <row r="42" ht="15.75" customHeight="1">
      <c r="A42" s="69" t="s">
        <v>69</v>
      </c>
      <c r="B42" s="6"/>
      <c r="C42" s="6"/>
      <c r="D42" s="69"/>
      <c r="E42" s="6"/>
      <c r="F42" s="69"/>
      <c r="G42" s="6"/>
      <c r="H42" s="69"/>
      <c r="I42" s="6"/>
      <c r="J42" s="69"/>
      <c r="K42" s="7"/>
      <c r="L42" s="69"/>
      <c r="M42" s="6"/>
    </row>
    <row r="43" ht="15.75" customHeight="1">
      <c r="A43" s="69" t="s">
        <v>69</v>
      </c>
      <c r="B43" s="6"/>
      <c r="C43" s="6"/>
      <c r="D43" s="69"/>
      <c r="E43" s="6"/>
      <c r="F43" s="69"/>
      <c r="G43" s="6"/>
      <c r="H43" s="69"/>
      <c r="I43" s="6"/>
      <c r="J43" s="69"/>
      <c r="K43" s="7"/>
      <c r="L43" s="69"/>
      <c r="M43" s="6"/>
    </row>
    <row r="44" ht="15.75" customHeight="1">
      <c r="A44" s="69" t="s">
        <v>69</v>
      </c>
      <c r="B44" s="6"/>
      <c r="C44" s="6"/>
      <c r="D44" s="69"/>
      <c r="E44" s="6"/>
      <c r="F44" s="69"/>
      <c r="G44" s="6"/>
      <c r="H44" s="69"/>
      <c r="I44" s="6"/>
      <c r="J44" s="69"/>
      <c r="K44" s="7"/>
      <c r="L44" s="69"/>
      <c r="M44" s="6"/>
    </row>
    <row r="45" ht="15.75" customHeight="1">
      <c r="A45" s="69" t="s">
        <v>69</v>
      </c>
      <c r="B45" s="6"/>
      <c r="C45" s="6"/>
      <c r="D45" s="69"/>
      <c r="E45" s="6"/>
      <c r="F45" s="69"/>
      <c r="G45" s="6"/>
      <c r="H45" s="69"/>
      <c r="I45" s="6"/>
      <c r="J45" s="69"/>
      <c r="K45" s="7"/>
      <c r="L45" s="69"/>
      <c r="M45" s="6"/>
    </row>
    <row r="46">
      <c r="A46" s="53" t="s">
        <v>133</v>
      </c>
      <c r="B46" s="6"/>
      <c r="C46" s="6"/>
      <c r="D46" s="6"/>
      <c r="E46" s="6"/>
      <c r="F46" s="6"/>
      <c r="G46" s="6"/>
      <c r="H46" s="6"/>
      <c r="I46" s="6"/>
      <c r="J46" s="6"/>
      <c r="K46" s="6"/>
      <c r="L46" s="6"/>
      <c r="M46" s="7"/>
    </row>
    <row r="47" ht="27.75" customHeight="1">
      <c r="A47" s="53" t="s">
        <v>134</v>
      </c>
      <c r="B47" s="6"/>
      <c r="C47" s="6"/>
      <c r="D47" s="6"/>
      <c r="E47" s="6"/>
      <c r="F47" s="6"/>
      <c r="G47" s="6"/>
      <c r="H47" s="6"/>
      <c r="I47" s="6"/>
      <c r="J47" s="6"/>
      <c r="K47" s="6"/>
      <c r="L47" s="6"/>
      <c r="M47" s="7"/>
    </row>
    <row r="48" ht="27.75" customHeight="1">
      <c r="A48" s="53" t="s">
        <v>135</v>
      </c>
      <c r="B48" s="6"/>
      <c r="C48" s="6"/>
      <c r="D48" s="6"/>
      <c r="E48" s="6"/>
      <c r="F48" s="6"/>
      <c r="G48" s="6"/>
      <c r="H48" s="6"/>
      <c r="I48" s="6"/>
      <c r="J48" s="6"/>
      <c r="K48" s="6"/>
      <c r="L48" s="6"/>
      <c r="M48" s="7"/>
    </row>
    <row r="49">
      <c r="A49" s="53" t="s">
        <v>136</v>
      </c>
      <c r="B49" s="6"/>
      <c r="C49" s="6"/>
      <c r="D49" s="6"/>
      <c r="E49" s="6"/>
      <c r="F49" s="6"/>
      <c r="G49" s="6"/>
      <c r="H49" s="6"/>
      <c r="I49" s="6"/>
      <c r="J49" s="6"/>
      <c r="K49" s="6"/>
      <c r="L49" s="6"/>
      <c r="M49" s="7"/>
      <c r="O49" s="70" t="s">
        <v>137</v>
      </c>
    </row>
    <row r="50" ht="15.75" customHeight="1">
      <c r="A50" s="71"/>
      <c r="B50" s="9"/>
      <c r="C50" s="9"/>
      <c r="D50" s="9"/>
      <c r="E50" s="9"/>
      <c r="F50" s="9"/>
      <c r="G50" s="9"/>
      <c r="H50" s="9"/>
      <c r="I50" s="9"/>
      <c r="J50" s="9"/>
      <c r="K50" s="9"/>
      <c r="L50" s="9"/>
      <c r="M50" s="9"/>
      <c r="O50" s="72" t="s">
        <v>138</v>
      </c>
    </row>
    <row r="51" ht="15.75" customHeight="1">
      <c r="O51" s="73" t="s">
        <v>139</v>
      </c>
      <c r="Q51" s="74" t="s">
        <v>140</v>
      </c>
    </row>
    <row r="52" ht="15.75" customHeight="1">
      <c r="O52" s="72" t="s">
        <v>141</v>
      </c>
    </row>
    <row r="53" ht="15.75" customHeight="1">
      <c r="O53" s="73" t="s">
        <v>142</v>
      </c>
      <c r="Q53" s="74" t="s">
        <v>143</v>
      </c>
    </row>
    <row r="54" ht="15.75" customHeight="1">
      <c r="O54" s="75" t="s">
        <v>144</v>
      </c>
    </row>
    <row r="55" ht="15.75" customHeight="1">
      <c r="O55" s="73" t="s">
        <v>139</v>
      </c>
      <c r="Q55" s="74" t="s">
        <v>145</v>
      </c>
    </row>
    <row r="56" ht="15.75" customHeight="1"/>
    <row r="57" ht="15.75" customHeight="1">
      <c r="O57" s="72"/>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c r="A93" s="53" t="s">
        <v>146</v>
      </c>
      <c r="B93" s="6"/>
      <c r="C93" s="6"/>
      <c r="D93" s="6"/>
      <c r="E93" s="6"/>
      <c r="F93" s="6"/>
      <c r="G93" s="6"/>
      <c r="H93" s="6"/>
      <c r="I93" s="6"/>
      <c r="J93" s="6"/>
      <c r="K93" s="6"/>
      <c r="L93" s="6"/>
      <c r="M93" s="7"/>
    </row>
    <row r="94" ht="30.75" customHeight="1">
      <c r="A94" s="76"/>
      <c r="B94" s="20"/>
      <c r="C94" s="20"/>
      <c r="D94" s="20"/>
      <c r="E94" s="20"/>
      <c r="F94" s="20"/>
      <c r="G94" s="20"/>
      <c r="H94" s="20"/>
      <c r="I94" s="20"/>
      <c r="J94" s="20"/>
      <c r="K94" s="20"/>
      <c r="L94" s="20"/>
      <c r="M94" s="20"/>
    </row>
    <row r="95" ht="15.75" customHeight="1">
      <c r="A95" s="77" t="s">
        <v>147</v>
      </c>
      <c r="B95" s="6"/>
      <c r="C95" s="6"/>
      <c r="D95" s="6"/>
      <c r="E95" s="6"/>
      <c r="F95" s="6"/>
      <c r="G95" s="6"/>
      <c r="H95" s="6"/>
      <c r="I95" s="6"/>
      <c r="J95" s="6"/>
      <c r="K95" s="6"/>
      <c r="L95" s="6"/>
      <c r="M95" s="7"/>
    </row>
    <row r="96" ht="15.75" customHeight="1">
      <c r="A96" s="53" t="s">
        <v>133</v>
      </c>
      <c r="B96" s="6"/>
      <c r="C96" s="6"/>
      <c r="D96" s="6"/>
      <c r="E96" s="6"/>
      <c r="F96" s="6"/>
      <c r="G96" s="6"/>
      <c r="H96" s="6"/>
      <c r="I96" s="6"/>
      <c r="J96" s="6"/>
      <c r="K96" s="6"/>
      <c r="L96" s="6"/>
      <c r="M96" s="7"/>
    </row>
    <row r="97">
      <c r="A97" s="53" t="s">
        <v>148</v>
      </c>
      <c r="B97" s="6"/>
      <c r="C97" s="6"/>
      <c r="D97" s="6"/>
      <c r="E97" s="6"/>
      <c r="F97" s="6"/>
      <c r="G97" s="6"/>
      <c r="H97" s="6"/>
      <c r="I97" s="6"/>
      <c r="J97" s="6"/>
      <c r="K97" s="6"/>
      <c r="L97" s="6"/>
      <c r="M97" s="7"/>
    </row>
    <row r="98">
      <c r="A98" s="53" t="s">
        <v>149</v>
      </c>
      <c r="B98" s="6"/>
      <c r="C98" s="6"/>
      <c r="D98" s="6"/>
      <c r="E98" s="6"/>
      <c r="F98" s="6"/>
      <c r="G98" s="6"/>
      <c r="H98" s="6"/>
      <c r="I98" s="6"/>
      <c r="J98" s="6"/>
      <c r="K98" s="6"/>
      <c r="L98" s="6"/>
      <c r="M98" s="7"/>
    </row>
    <row r="99">
      <c r="A99" s="53" t="s">
        <v>150</v>
      </c>
      <c r="B99" s="6"/>
      <c r="C99" s="6"/>
      <c r="D99" s="6"/>
      <c r="E99" s="6"/>
      <c r="F99" s="6"/>
      <c r="G99" s="6"/>
      <c r="H99" s="6"/>
      <c r="I99" s="6"/>
      <c r="J99" s="6"/>
      <c r="K99" s="6"/>
      <c r="L99" s="6"/>
      <c r="M99" s="7"/>
    </row>
    <row r="100" ht="15.75" customHeight="1">
      <c r="A100" s="53" t="s">
        <v>151</v>
      </c>
      <c r="B100" s="6"/>
      <c r="C100" s="6"/>
      <c r="D100" s="6"/>
      <c r="E100" s="6"/>
      <c r="F100" s="6"/>
      <c r="G100" s="6"/>
      <c r="H100" s="6"/>
      <c r="I100" s="6"/>
      <c r="J100" s="6"/>
      <c r="K100" s="6"/>
      <c r="L100" s="6"/>
      <c r="M100" s="7"/>
    </row>
    <row r="101" ht="15.75" customHeight="1">
      <c r="A101" s="53" t="s">
        <v>152</v>
      </c>
      <c r="B101" s="6"/>
      <c r="C101" s="6"/>
      <c r="D101" s="6"/>
      <c r="E101" s="6"/>
      <c r="F101" s="6"/>
      <c r="G101" s="6"/>
      <c r="H101" s="6"/>
      <c r="I101" s="6"/>
      <c r="J101" s="6"/>
      <c r="K101" s="6"/>
      <c r="L101" s="6"/>
      <c r="M101" s="7"/>
    </row>
    <row r="102" ht="15.75" customHeight="1">
      <c r="A102" s="53" t="s">
        <v>153</v>
      </c>
      <c r="B102" s="6"/>
      <c r="C102" s="6"/>
      <c r="D102" s="6"/>
      <c r="E102" s="6"/>
      <c r="F102" s="6"/>
      <c r="G102" s="6"/>
      <c r="H102" s="6"/>
      <c r="I102" s="6"/>
      <c r="J102" s="6"/>
      <c r="K102" s="6"/>
      <c r="L102" s="6"/>
      <c r="M102" s="7"/>
    </row>
    <row r="103" ht="15.75" customHeight="1">
      <c r="A103" s="53" t="s">
        <v>154</v>
      </c>
      <c r="B103" s="6"/>
      <c r="C103" s="6"/>
      <c r="D103" s="6"/>
      <c r="E103" s="6"/>
      <c r="F103" s="6"/>
      <c r="G103" s="6"/>
      <c r="H103" s="6"/>
      <c r="I103" s="6"/>
      <c r="J103" s="6"/>
      <c r="K103" s="6"/>
      <c r="L103" s="6"/>
      <c r="M103" s="7"/>
    </row>
    <row r="104" ht="15.75" customHeight="1">
      <c r="A104" s="62" t="s">
        <v>155</v>
      </c>
      <c r="B104" s="6"/>
      <c r="C104" s="6"/>
      <c r="D104" s="7"/>
      <c r="E104" s="69" t="str">
        <f>A32</f>
        <v>A - Calefactor 1</v>
      </c>
      <c r="F104" s="6"/>
      <c r="G104" s="6"/>
      <c r="H104" s="6"/>
      <c r="I104" s="6"/>
      <c r="J104" s="6"/>
      <c r="K104" s="6"/>
      <c r="L104" s="6"/>
      <c r="M104" s="7"/>
    </row>
    <row r="105" ht="15.75" customHeight="1">
      <c r="A105" s="78" t="s">
        <v>156</v>
      </c>
      <c r="B105" s="79" t="s">
        <v>157</v>
      </c>
      <c r="C105" s="6"/>
      <c r="D105" s="7"/>
      <c r="E105" s="79" t="s">
        <v>158</v>
      </c>
      <c r="F105" s="6"/>
      <c r="G105" s="7"/>
      <c r="H105" s="79" t="s">
        <v>159</v>
      </c>
      <c r="I105" s="6"/>
      <c r="J105" s="7"/>
      <c r="K105" s="79" t="s">
        <v>160</v>
      </c>
      <c r="L105" s="6"/>
      <c r="M105" s="7"/>
    </row>
    <row r="106" ht="15.75" customHeight="1">
      <c r="A106" s="80">
        <v>1.0</v>
      </c>
      <c r="B106" s="79" t="s">
        <v>161</v>
      </c>
      <c r="C106" s="6"/>
      <c r="D106" s="7"/>
      <c r="E106" s="79">
        <v>100.0</v>
      </c>
      <c r="F106" s="6"/>
      <c r="G106" s="7"/>
      <c r="H106" s="81"/>
      <c r="I106" s="6"/>
      <c r="J106" s="7"/>
      <c r="K106" s="63">
        <f t="shared" ref="K106:K112" si="2">A106*E106*H106</f>
        <v>0</v>
      </c>
      <c r="L106" s="6"/>
      <c r="M106" s="7"/>
    </row>
    <row r="107" ht="15.75" customHeight="1">
      <c r="A107" s="80"/>
      <c r="B107" s="79" t="s">
        <v>162</v>
      </c>
      <c r="C107" s="6"/>
      <c r="D107" s="7"/>
      <c r="E107" s="79">
        <v>30.0</v>
      </c>
      <c r="F107" s="6"/>
      <c r="G107" s="7"/>
      <c r="H107" s="82">
        <v>0.019</v>
      </c>
      <c r="I107" s="6"/>
      <c r="J107" s="7"/>
      <c r="K107" s="63">
        <f t="shared" si="2"/>
        <v>0</v>
      </c>
      <c r="L107" s="6"/>
      <c r="M107" s="7"/>
    </row>
    <row r="108" ht="15.75" customHeight="1">
      <c r="A108" s="80"/>
      <c r="B108" s="79" t="s">
        <v>162</v>
      </c>
      <c r="C108" s="6"/>
      <c r="D108" s="7"/>
      <c r="E108" s="79">
        <v>30.0</v>
      </c>
      <c r="F108" s="6"/>
      <c r="G108" s="7"/>
      <c r="H108" s="82">
        <v>0.025</v>
      </c>
      <c r="I108" s="6"/>
      <c r="J108" s="7"/>
      <c r="K108" s="63">
        <f t="shared" si="2"/>
        <v>0</v>
      </c>
      <c r="L108" s="6"/>
      <c r="M108" s="7"/>
    </row>
    <row r="109" ht="15.75" customHeight="1">
      <c r="A109" s="80"/>
      <c r="B109" s="79" t="s">
        <v>163</v>
      </c>
      <c r="C109" s="6"/>
      <c r="D109" s="7"/>
      <c r="E109" s="79">
        <v>14.0</v>
      </c>
      <c r="F109" s="6"/>
      <c r="G109" s="7"/>
      <c r="H109" s="81"/>
      <c r="I109" s="6"/>
      <c r="J109" s="7"/>
      <c r="K109" s="63">
        <f t="shared" si="2"/>
        <v>0</v>
      </c>
      <c r="L109" s="6"/>
      <c r="M109" s="7"/>
    </row>
    <row r="110" ht="15.75" customHeight="1">
      <c r="A110" s="80"/>
      <c r="B110" s="79" t="s">
        <v>164</v>
      </c>
      <c r="C110" s="6"/>
      <c r="D110" s="7"/>
      <c r="E110" s="79">
        <v>20.0</v>
      </c>
      <c r="F110" s="6"/>
      <c r="G110" s="7"/>
      <c r="H110" s="82">
        <v>0.025</v>
      </c>
      <c r="I110" s="6"/>
      <c r="J110" s="7"/>
      <c r="K110" s="63">
        <f t="shared" si="2"/>
        <v>0</v>
      </c>
      <c r="L110" s="6"/>
      <c r="M110" s="7"/>
    </row>
    <row r="111" ht="15.75" customHeight="1">
      <c r="A111" s="80"/>
      <c r="B111" s="79" t="s">
        <v>164</v>
      </c>
      <c r="C111" s="6"/>
      <c r="D111" s="7"/>
      <c r="E111" s="79">
        <v>20.0</v>
      </c>
      <c r="F111" s="6"/>
      <c r="G111" s="7"/>
      <c r="H111" s="82">
        <v>0.032</v>
      </c>
      <c r="I111" s="6"/>
      <c r="J111" s="7"/>
      <c r="K111" s="63">
        <f t="shared" si="2"/>
        <v>0</v>
      </c>
      <c r="L111" s="6"/>
      <c r="M111" s="7"/>
    </row>
    <row r="112" ht="15.75" customHeight="1">
      <c r="A112" s="80"/>
      <c r="B112" s="79" t="s">
        <v>165</v>
      </c>
      <c r="C112" s="6"/>
      <c r="D112" s="7"/>
      <c r="E112" s="79">
        <v>60.0</v>
      </c>
      <c r="F112" s="6"/>
      <c r="G112" s="7"/>
      <c r="H112" s="81"/>
      <c r="I112" s="6"/>
      <c r="J112" s="7"/>
      <c r="K112" s="63">
        <f t="shared" si="2"/>
        <v>0</v>
      </c>
      <c r="L112" s="6"/>
      <c r="M112" s="7"/>
    </row>
    <row r="113" ht="15.75" customHeight="1">
      <c r="A113" s="80"/>
      <c r="B113" s="79" t="s">
        <v>166</v>
      </c>
      <c r="C113" s="6"/>
      <c r="D113" s="7"/>
      <c r="E113" s="83">
        <v>10.0</v>
      </c>
      <c r="F113" s="6"/>
      <c r="G113" s="7"/>
      <c r="H113" s="81"/>
      <c r="I113" s="6"/>
      <c r="J113" s="7"/>
      <c r="K113" s="63" t="s">
        <v>69</v>
      </c>
      <c r="L113" s="6"/>
      <c r="M113" s="7"/>
    </row>
    <row r="114" ht="15.75" customHeight="1">
      <c r="A114" s="79" t="s">
        <v>167</v>
      </c>
      <c r="B114" s="6"/>
      <c r="C114" s="6"/>
      <c r="D114" s="6"/>
      <c r="E114" s="6"/>
      <c r="F114" s="6"/>
      <c r="G114" s="6"/>
      <c r="H114" s="6"/>
      <c r="I114" s="6"/>
      <c r="J114" s="7"/>
      <c r="K114" s="63">
        <f>SUM(K106:K113)</f>
        <v>0</v>
      </c>
      <c r="L114" s="6"/>
      <c r="M114" s="7"/>
    </row>
    <row r="115" ht="15.75" customHeight="1">
      <c r="A115" s="79"/>
      <c r="B115" s="6"/>
      <c r="C115" s="6"/>
      <c r="D115" s="6"/>
      <c r="E115" s="6"/>
      <c r="F115" s="6"/>
      <c r="G115" s="6"/>
      <c r="H115" s="6"/>
      <c r="I115" s="6"/>
      <c r="J115" s="6"/>
      <c r="K115" s="6"/>
      <c r="L115" s="6"/>
      <c r="M115" s="7"/>
    </row>
    <row r="116" ht="15.75" customHeight="1">
      <c r="A116" s="62" t="s">
        <v>155</v>
      </c>
      <c r="B116" s="6"/>
      <c r="C116" s="6"/>
      <c r="D116" s="7"/>
      <c r="E116" s="69" t="str">
        <f>A33</f>
        <v>B - Calefactor 2</v>
      </c>
      <c r="F116" s="6"/>
      <c r="G116" s="6"/>
      <c r="H116" s="6"/>
      <c r="I116" s="6"/>
      <c r="J116" s="6"/>
      <c r="K116" s="6"/>
      <c r="L116" s="6"/>
      <c r="M116" s="7"/>
    </row>
    <row r="117" ht="15.75" customHeight="1">
      <c r="A117" s="78" t="s">
        <v>156</v>
      </c>
      <c r="B117" s="79" t="s">
        <v>157</v>
      </c>
      <c r="C117" s="6"/>
      <c r="D117" s="7"/>
      <c r="E117" s="79" t="s">
        <v>158</v>
      </c>
      <c r="F117" s="6"/>
      <c r="G117" s="7"/>
      <c r="H117" s="79" t="s">
        <v>159</v>
      </c>
      <c r="I117" s="6"/>
      <c r="J117" s="7"/>
      <c r="K117" s="79" t="s">
        <v>160</v>
      </c>
      <c r="L117" s="6"/>
      <c r="M117" s="7"/>
    </row>
    <row r="118" ht="15.75" customHeight="1">
      <c r="A118" s="80"/>
      <c r="B118" s="79" t="s">
        <v>161</v>
      </c>
      <c r="C118" s="6"/>
      <c r="D118" s="7"/>
      <c r="E118" s="79">
        <v>100.0</v>
      </c>
      <c r="F118" s="6"/>
      <c r="G118" s="7"/>
      <c r="H118" s="81"/>
      <c r="I118" s="6"/>
      <c r="J118" s="7"/>
      <c r="K118" s="63">
        <f t="shared" ref="K118:K125" si="3">A118*E118*H118</f>
        <v>0</v>
      </c>
      <c r="L118" s="6"/>
      <c r="M118" s="7"/>
    </row>
    <row r="119" ht="15.75" customHeight="1">
      <c r="A119" s="80"/>
      <c r="B119" s="79" t="s">
        <v>162</v>
      </c>
      <c r="C119" s="6"/>
      <c r="D119" s="7"/>
      <c r="E119" s="79">
        <v>30.0</v>
      </c>
      <c r="F119" s="6"/>
      <c r="G119" s="7"/>
      <c r="H119" s="82">
        <v>0.019</v>
      </c>
      <c r="I119" s="6"/>
      <c r="J119" s="7"/>
      <c r="K119" s="63">
        <f t="shared" si="3"/>
        <v>0</v>
      </c>
      <c r="L119" s="6"/>
      <c r="M119" s="7"/>
    </row>
    <row r="120" ht="15.75" customHeight="1">
      <c r="A120" s="80"/>
      <c r="B120" s="79" t="s">
        <v>162</v>
      </c>
      <c r="C120" s="6"/>
      <c r="D120" s="7"/>
      <c r="E120" s="79">
        <v>30.0</v>
      </c>
      <c r="F120" s="6"/>
      <c r="G120" s="7"/>
      <c r="H120" s="82">
        <v>0.025</v>
      </c>
      <c r="I120" s="6"/>
      <c r="J120" s="7"/>
      <c r="K120" s="63">
        <f t="shared" si="3"/>
        <v>0</v>
      </c>
      <c r="L120" s="6"/>
      <c r="M120" s="7"/>
    </row>
    <row r="121" ht="15.75" customHeight="1">
      <c r="A121" s="80"/>
      <c r="B121" s="79" t="s">
        <v>163</v>
      </c>
      <c r="C121" s="6"/>
      <c r="D121" s="7"/>
      <c r="E121" s="79">
        <v>14.0</v>
      </c>
      <c r="F121" s="6"/>
      <c r="G121" s="7"/>
      <c r="H121" s="81"/>
      <c r="I121" s="6"/>
      <c r="J121" s="7"/>
      <c r="K121" s="63">
        <f t="shared" si="3"/>
        <v>0</v>
      </c>
      <c r="L121" s="6"/>
      <c r="M121" s="7"/>
    </row>
    <row r="122" ht="15.75" customHeight="1">
      <c r="A122" s="80"/>
      <c r="B122" s="79" t="s">
        <v>164</v>
      </c>
      <c r="C122" s="6"/>
      <c r="D122" s="7"/>
      <c r="E122" s="79">
        <v>20.0</v>
      </c>
      <c r="F122" s="6"/>
      <c r="G122" s="7"/>
      <c r="H122" s="82">
        <v>0.025</v>
      </c>
      <c r="I122" s="6"/>
      <c r="J122" s="7"/>
      <c r="K122" s="63">
        <f t="shared" si="3"/>
        <v>0</v>
      </c>
      <c r="L122" s="6"/>
      <c r="M122" s="7"/>
    </row>
    <row r="123" ht="15.75" customHeight="1">
      <c r="A123" s="80"/>
      <c r="B123" s="79" t="s">
        <v>164</v>
      </c>
      <c r="C123" s="6"/>
      <c r="D123" s="7"/>
      <c r="E123" s="79">
        <v>20.0</v>
      </c>
      <c r="F123" s="6"/>
      <c r="G123" s="7"/>
      <c r="H123" s="82">
        <v>0.032</v>
      </c>
      <c r="I123" s="6"/>
      <c r="J123" s="7"/>
      <c r="K123" s="63">
        <f t="shared" si="3"/>
        <v>0</v>
      </c>
      <c r="L123" s="6"/>
      <c r="M123" s="7"/>
    </row>
    <row r="124" ht="15.75" customHeight="1">
      <c r="A124" s="80"/>
      <c r="B124" s="79" t="s">
        <v>165</v>
      </c>
      <c r="C124" s="6"/>
      <c r="D124" s="7"/>
      <c r="E124" s="79">
        <v>60.0</v>
      </c>
      <c r="F124" s="6"/>
      <c r="G124" s="7"/>
      <c r="H124" s="81"/>
      <c r="I124" s="6"/>
      <c r="J124" s="7"/>
      <c r="K124" s="63">
        <f t="shared" si="3"/>
        <v>0</v>
      </c>
      <c r="L124" s="6"/>
      <c r="M124" s="7"/>
    </row>
    <row r="125" ht="15.75" customHeight="1">
      <c r="A125" s="80"/>
      <c r="B125" s="79" t="s">
        <v>166</v>
      </c>
      <c r="C125" s="6"/>
      <c r="D125" s="7"/>
      <c r="E125" s="83">
        <v>10.0</v>
      </c>
      <c r="F125" s="6"/>
      <c r="G125" s="7"/>
      <c r="H125" s="81"/>
      <c r="I125" s="6"/>
      <c r="J125" s="7"/>
      <c r="K125" s="63">
        <f t="shared" si="3"/>
        <v>0</v>
      </c>
      <c r="L125" s="6"/>
      <c r="M125" s="7"/>
    </row>
    <row r="126" ht="16.5" customHeight="1">
      <c r="A126" s="79" t="s">
        <v>167</v>
      </c>
      <c r="B126" s="6"/>
      <c r="C126" s="6"/>
      <c r="D126" s="6"/>
      <c r="E126" s="6"/>
      <c r="F126" s="6"/>
      <c r="G126" s="6"/>
      <c r="H126" s="6"/>
      <c r="I126" s="6"/>
      <c r="J126" s="7"/>
      <c r="K126" s="63">
        <f>SUM(K118:K125)</f>
        <v>0</v>
      </c>
      <c r="L126" s="6"/>
      <c r="M126" s="7"/>
    </row>
    <row r="127" ht="16.5" customHeight="1">
      <c r="A127" s="79"/>
      <c r="B127" s="6"/>
      <c r="C127" s="6"/>
      <c r="D127" s="6"/>
      <c r="E127" s="6"/>
      <c r="F127" s="6"/>
      <c r="G127" s="6"/>
      <c r="H127" s="6"/>
      <c r="I127" s="6"/>
      <c r="J127" s="6"/>
      <c r="K127" s="6"/>
      <c r="L127" s="6"/>
      <c r="M127" s="7"/>
    </row>
    <row r="128" ht="16.5" customHeight="1">
      <c r="A128" s="62" t="s">
        <v>155</v>
      </c>
      <c r="B128" s="6"/>
      <c r="C128" s="6"/>
      <c r="D128" s="7"/>
      <c r="E128" s="69" t="str">
        <f>A34</f>
        <v>C - Cocina</v>
      </c>
      <c r="F128" s="6"/>
      <c r="G128" s="6"/>
      <c r="H128" s="6"/>
      <c r="I128" s="6"/>
      <c r="J128" s="6"/>
      <c r="K128" s="6"/>
      <c r="L128" s="6"/>
      <c r="M128" s="7"/>
    </row>
    <row r="129" ht="16.5" customHeight="1">
      <c r="A129" s="78" t="s">
        <v>156</v>
      </c>
      <c r="B129" s="79" t="s">
        <v>157</v>
      </c>
      <c r="C129" s="6"/>
      <c r="D129" s="7"/>
      <c r="E129" s="79" t="s">
        <v>158</v>
      </c>
      <c r="F129" s="6"/>
      <c r="G129" s="7"/>
      <c r="H129" s="79" t="s">
        <v>159</v>
      </c>
      <c r="I129" s="6"/>
      <c r="J129" s="7"/>
      <c r="K129" s="79" t="s">
        <v>160</v>
      </c>
      <c r="L129" s="6"/>
      <c r="M129" s="7"/>
    </row>
    <row r="130" ht="16.5" customHeight="1">
      <c r="A130" s="80"/>
      <c r="B130" s="79" t="s">
        <v>161</v>
      </c>
      <c r="C130" s="6"/>
      <c r="D130" s="7"/>
      <c r="E130" s="79">
        <v>100.0</v>
      </c>
      <c r="F130" s="6"/>
      <c r="G130" s="7"/>
      <c r="H130" s="81"/>
      <c r="I130" s="6"/>
      <c r="J130" s="7"/>
      <c r="K130" s="63">
        <f t="shared" ref="K130:K137" si="4">A130*E130*H130</f>
        <v>0</v>
      </c>
      <c r="L130" s="6"/>
      <c r="M130" s="7"/>
    </row>
    <row r="131" ht="16.5" customHeight="1">
      <c r="A131" s="80">
        <v>2.0</v>
      </c>
      <c r="B131" s="79" t="s">
        <v>162</v>
      </c>
      <c r="C131" s="6"/>
      <c r="D131" s="7"/>
      <c r="E131" s="79">
        <v>30.0</v>
      </c>
      <c r="F131" s="6"/>
      <c r="G131" s="7"/>
      <c r="H131" s="82">
        <v>0.019</v>
      </c>
      <c r="I131" s="6"/>
      <c r="J131" s="7"/>
      <c r="K131" s="63">
        <f t="shared" si="4"/>
        <v>1.14</v>
      </c>
      <c r="L131" s="6"/>
      <c r="M131" s="7"/>
    </row>
    <row r="132" ht="16.5" customHeight="1">
      <c r="A132" s="80">
        <v>2.0</v>
      </c>
      <c r="B132" s="79" t="s">
        <v>162</v>
      </c>
      <c r="C132" s="6"/>
      <c r="D132" s="7"/>
      <c r="E132" s="79">
        <v>30.0</v>
      </c>
      <c r="F132" s="6"/>
      <c r="G132" s="7"/>
      <c r="H132" s="82">
        <v>0.025</v>
      </c>
      <c r="I132" s="6"/>
      <c r="J132" s="7"/>
      <c r="K132" s="63">
        <f t="shared" si="4"/>
        <v>1.5</v>
      </c>
      <c r="L132" s="6"/>
      <c r="M132" s="7"/>
    </row>
    <row r="133" ht="16.5" customHeight="1">
      <c r="A133" s="80"/>
      <c r="B133" s="79" t="s">
        <v>163</v>
      </c>
      <c r="C133" s="6"/>
      <c r="D133" s="7"/>
      <c r="E133" s="79">
        <v>14.0</v>
      </c>
      <c r="F133" s="6"/>
      <c r="G133" s="7"/>
      <c r="H133" s="81"/>
      <c r="I133" s="6"/>
      <c r="J133" s="7"/>
      <c r="K133" s="63">
        <f t="shared" si="4"/>
        <v>0</v>
      </c>
      <c r="L133" s="6"/>
      <c r="M133" s="7"/>
    </row>
    <row r="134" ht="16.5" customHeight="1">
      <c r="A134" s="80"/>
      <c r="B134" s="79" t="s">
        <v>164</v>
      </c>
      <c r="C134" s="6"/>
      <c r="D134" s="7"/>
      <c r="E134" s="79">
        <v>20.0</v>
      </c>
      <c r="F134" s="6"/>
      <c r="G134" s="7"/>
      <c r="H134" s="82">
        <v>0.025</v>
      </c>
      <c r="I134" s="6"/>
      <c r="J134" s="7"/>
      <c r="K134" s="63">
        <f t="shared" si="4"/>
        <v>0</v>
      </c>
      <c r="L134" s="6"/>
      <c r="M134" s="7"/>
    </row>
    <row r="135" ht="16.5" customHeight="1">
      <c r="A135" s="80"/>
      <c r="B135" s="79" t="s">
        <v>164</v>
      </c>
      <c r="C135" s="6"/>
      <c r="D135" s="7"/>
      <c r="E135" s="79">
        <v>20.0</v>
      </c>
      <c r="F135" s="6"/>
      <c r="G135" s="7"/>
      <c r="H135" s="82">
        <v>0.032</v>
      </c>
      <c r="I135" s="6"/>
      <c r="J135" s="7"/>
      <c r="K135" s="63">
        <f t="shared" si="4"/>
        <v>0</v>
      </c>
      <c r="L135" s="6"/>
      <c r="M135" s="7"/>
    </row>
    <row r="136" ht="16.5" customHeight="1">
      <c r="A136" s="80"/>
      <c r="B136" s="79" t="s">
        <v>165</v>
      </c>
      <c r="C136" s="6"/>
      <c r="D136" s="7"/>
      <c r="E136" s="79">
        <v>60.0</v>
      </c>
      <c r="F136" s="6"/>
      <c r="G136" s="7"/>
      <c r="H136" s="81"/>
      <c r="I136" s="6"/>
      <c r="J136" s="7"/>
      <c r="K136" s="63">
        <f t="shared" si="4"/>
        <v>0</v>
      </c>
      <c r="L136" s="6"/>
      <c r="M136" s="7"/>
    </row>
    <row r="137" ht="16.5" customHeight="1">
      <c r="A137" s="80"/>
      <c r="B137" s="79" t="s">
        <v>166</v>
      </c>
      <c r="C137" s="6"/>
      <c r="D137" s="7"/>
      <c r="E137" s="83">
        <v>10.0</v>
      </c>
      <c r="F137" s="6"/>
      <c r="G137" s="7"/>
      <c r="H137" s="81"/>
      <c r="I137" s="6"/>
      <c r="J137" s="7"/>
      <c r="K137" s="63">
        <f t="shared" si="4"/>
        <v>0</v>
      </c>
      <c r="L137" s="6"/>
      <c r="M137" s="7"/>
    </row>
    <row r="138" ht="16.5" customHeight="1">
      <c r="A138" s="79" t="s">
        <v>167</v>
      </c>
      <c r="B138" s="6"/>
      <c r="C138" s="6"/>
      <c r="D138" s="6"/>
      <c r="E138" s="6"/>
      <c r="F138" s="6"/>
      <c r="G138" s="6"/>
      <c r="H138" s="6"/>
      <c r="I138" s="6"/>
      <c r="J138" s="7"/>
      <c r="K138" s="63">
        <f>SUM(K130:K137)</f>
        <v>2.64</v>
      </c>
      <c r="L138" s="6"/>
      <c r="M138" s="7"/>
    </row>
    <row r="139" ht="16.5" customHeight="1">
      <c r="A139" s="79"/>
      <c r="B139" s="6"/>
      <c r="C139" s="6"/>
      <c r="D139" s="6"/>
      <c r="E139" s="6"/>
      <c r="F139" s="6"/>
      <c r="G139" s="6"/>
      <c r="H139" s="6"/>
      <c r="I139" s="6"/>
      <c r="J139" s="6"/>
      <c r="K139" s="6"/>
      <c r="L139" s="6"/>
      <c r="M139" s="7"/>
    </row>
    <row r="140" ht="16.5" customHeight="1">
      <c r="A140" s="62" t="s">
        <v>155</v>
      </c>
      <c r="B140" s="6"/>
      <c r="C140" s="6"/>
      <c r="D140" s="7"/>
      <c r="E140" s="69" t="str">
        <f>A35</f>
        <v>C - Calefón</v>
      </c>
      <c r="F140" s="6"/>
      <c r="G140" s="6"/>
      <c r="H140" s="6"/>
      <c r="I140" s="6"/>
      <c r="J140" s="6"/>
      <c r="K140" s="6"/>
      <c r="L140" s="6"/>
      <c r="M140" s="7"/>
    </row>
    <row r="141" ht="15.75" customHeight="1">
      <c r="A141" s="78" t="s">
        <v>156</v>
      </c>
      <c r="B141" s="79" t="s">
        <v>157</v>
      </c>
      <c r="C141" s="6"/>
      <c r="D141" s="7"/>
      <c r="E141" s="79" t="s">
        <v>158</v>
      </c>
      <c r="F141" s="6"/>
      <c r="G141" s="7"/>
      <c r="H141" s="79" t="s">
        <v>159</v>
      </c>
      <c r="I141" s="6"/>
      <c r="J141" s="7"/>
      <c r="K141" s="79" t="s">
        <v>160</v>
      </c>
      <c r="L141" s="6"/>
      <c r="M141" s="7"/>
    </row>
    <row r="142" ht="15.75" customHeight="1">
      <c r="A142" s="80"/>
      <c r="B142" s="79" t="s">
        <v>161</v>
      </c>
      <c r="C142" s="6"/>
      <c r="D142" s="7"/>
      <c r="E142" s="79">
        <v>100.0</v>
      </c>
      <c r="F142" s="6"/>
      <c r="G142" s="7"/>
      <c r="H142" s="81"/>
      <c r="I142" s="6"/>
      <c r="J142" s="7"/>
      <c r="K142" s="63">
        <f t="shared" ref="K142:K149" si="5">A142*E142*H142</f>
        <v>0</v>
      </c>
      <c r="L142" s="6"/>
      <c r="M142" s="7"/>
    </row>
    <row r="143" ht="15.75" customHeight="1">
      <c r="A143" s="80">
        <v>2.0</v>
      </c>
      <c r="B143" s="79" t="s">
        <v>162</v>
      </c>
      <c r="C143" s="6"/>
      <c r="D143" s="7"/>
      <c r="E143" s="79">
        <v>30.0</v>
      </c>
      <c r="F143" s="6"/>
      <c r="G143" s="7"/>
      <c r="H143" s="82">
        <v>0.019</v>
      </c>
      <c r="I143" s="6"/>
      <c r="J143" s="7"/>
      <c r="K143" s="63">
        <f t="shared" si="5"/>
        <v>1.14</v>
      </c>
      <c r="L143" s="6"/>
      <c r="M143" s="7"/>
    </row>
    <row r="144" ht="15.75" customHeight="1">
      <c r="A144" s="80">
        <v>2.0</v>
      </c>
      <c r="B144" s="79" t="s">
        <v>162</v>
      </c>
      <c r="C144" s="6"/>
      <c r="D144" s="7"/>
      <c r="E144" s="79">
        <v>30.0</v>
      </c>
      <c r="F144" s="6"/>
      <c r="G144" s="7"/>
      <c r="H144" s="82">
        <v>0.025</v>
      </c>
      <c r="I144" s="6"/>
      <c r="J144" s="7"/>
      <c r="K144" s="63">
        <f t="shared" si="5"/>
        <v>1.5</v>
      </c>
      <c r="L144" s="6"/>
      <c r="M144" s="7"/>
    </row>
    <row r="145" ht="15.75" customHeight="1">
      <c r="A145" s="80"/>
      <c r="B145" s="79" t="s">
        <v>163</v>
      </c>
      <c r="C145" s="6"/>
      <c r="D145" s="7"/>
      <c r="E145" s="79">
        <v>14.0</v>
      </c>
      <c r="F145" s="6"/>
      <c r="G145" s="7"/>
      <c r="H145" s="81"/>
      <c r="I145" s="6"/>
      <c r="J145" s="7"/>
      <c r="K145" s="63">
        <f t="shared" si="5"/>
        <v>0</v>
      </c>
      <c r="L145" s="6"/>
      <c r="M145" s="7"/>
    </row>
    <row r="146" ht="15.75" customHeight="1">
      <c r="A146" s="80"/>
      <c r="B146" s="79" t="s">
        <v>164</v>
      </c>
      <c r="C146" s="6"/>
      <c r="D146" s="7"/>
      <c r="E146" s="79">
        <v>20.0</v>
      </c>
      <c r="F146" s="6"/>
      <c r="G146" s="7"/>
      <c r="H146" s="82">
        <v>0.025</v>
      </c>
      <c r="I146" s="6"/>
      <c r="J146" s="7"/>
      <c r="K146" s="63">
        <f t="shared" si="5"/>
        <v>0</v>
      </c>
      <c r="L146" s="6"/>
      <c r="M146" s="7"/>
    </row>
    <row r="147" ht="16.5" customHeight="1">
      <c r="A147" s="80"/>
      <c r="B147" s="79" t="s">
        <v>164</v>
      </c>
      <c r="C147" s="6"/>
      <c r="D147" s="7"/>
      <c r="E147" s="79">
        <v>20.0</v>
      </c>
      <c r="F147" s="6"/>
      <c r="G147" s="7"/>
      <c r="H147" s="82">
        <v>0.032</v>
      </c>
      <c r="I147" s="6"/>
      <c r="J147" s="7"/>
      <c r="K147" s="63">
        <f t="shared" si="5"/>
        <v>0</v>
      </c>
      <c r="L147" s="6"/>
      <c r="M147" s="7"/>
    </row>
    <row r="148" ht="16.5" customHeight="1">
      <c r="A148" s="80"/>
      <c r="B148" s="79" t="s">
        <v>165</v>
      </c>
      <c r="C148" s="6"/>
      <c r="D148" s="7"/>
      <c r="E148" s="79">
        <v>60.0</v>
      </c>
      <c r="F148" s="6"/>
      <c r="G148" s="7"/>
      <c r="H148" s="81"/>
      <c r="I148" s="6"/>
      <c r="J148" s="7"/>
      <c r="K148" s="63">
        <f t="shared" si="5"/>
        <v>0</v>
      </c>
      <c r="L148" s="6"/>
      <c r="M148" s="7"/>
    </row>
    <row r="149" ht="16.5" customHeight="1">
      <c r="A149" s="80"/>
      <c r="B149" s="79" t="s">
        <v>166</v>
      </c>
      <c r="C149" s="6"/>
      <c r="D149" s="7"/>
      <c r="E149" s="83">
        <v>10.0</v>
      </c>
      <c r="F149" s="6"/>
      <c r="G149" s="7"/>
      <c r="H149" s="81"/>
      <c r="I149" s="6"/>
      <c r="J149" s="7"/>
      <c r="K149" s="63">
        <f t="shared" si="5"/>
        <v>0</v>
      </c>
      <c r="L149" s="6"/>
      <c r="M149" s="7"/>
      <c r="O149" s="22"/>
    </row>
    <row r="150" ht="15.75" customHeight="1">
      <c r="A150" s="79" t="s">
        <v>167</v>
      </c>
      <c r="B150" s="6"/>
      <c r="C150" s="6"/>
      <c r="D150" s="6"/>
      <c r="E150" s="6"/>
      <c r="F150" s="6"/>
      <c r="G150" s="6"/>
      <c r="H150" s="6"/>
      <c r="I150" s="6"/>
      <c r="J150" s="7"/>
      <c r="K150" s="63">
        <f>SUM(K142:K149)</f>
        <v>2.64</v>
      </c>
      <c r="L150" s="6"/>
      <c r="M150" s="7"/>
    </row>
    <row r="151" ht="15.75" customHeight="1">
      <c r="A151" s="22"/>
    </row>
    <row r="152" ht="15.75" customHeight="1">
      <c r="A152" s="62" t="s">
        <v>155</v>
      </c>
      <c r="B152" s="6"/>
      <c r="C152" s="6"/>
      <c r="D152" s="7"/>
      <c r="E152" s="69" t="str">
        <f>A36</f>
        <v>Medidor - A</v>
      </c>
      <c r="F152" s="6"/>
      <c r="G152" s="6"/>
      <c r="H152" s="6"/>
      <c r="I152" s="6"/>
      <c r="J152" s="6"/>
      <c r="K152" s="6"/>
      <c r="L152" s="6"/>
      <c r="M152" s="7"/>
    </row>
    <row r="153" ht="15.75" customHeight="1">
      <c r="A153" s="78" t="s">
        <v>156</v>
      </c>
      <c r="B153" s="79" t="s">
        <v>157</v>
      </c>
      <c r="C153" s="6"/>
      <c r="D153" s="7"/>
      <c r="E153" s="79" t="s">
        <v>158</v>
      </c>
      <c r="F153" s="6"/>
      <c r="G153" s="7"/>
      <c r="H153" s="79" t="s">
        <v>159</v>
      </c>
      <c r="I153" s="6"/>
      <c r="J153" s="7"/>
      <c r="K153" s="79" t="s">
        <v>160</v>
      </c>
      <c r="L153" s="6"/>
      <c r="M153" s="7"/>
    </row>
    <row r="154" ht="15.75" customHeight="1">
      <c r="A154" s="80"/>
      <c r="B154" s="79" t="s">
        <v>161</v>
      </c>
      <c r="C154" s="6"/>
      <c r="D154" s="7"/>
      <c r="E154" s="79">
        <v>100.0</v>
      </c>
      <c r="F154" s="6"/>
      <c r="G154" s="7"/>
      <c r="H154" s="81"/>
      <c r="I154" s="6"/>
      <c r="J154" s="7"/>
      <c r="K154" s="63">
        <f t="shared" ref="K154:K161" si="6">A154*E154*H154</f>
        <v>0</v>
      </c>
      <c r="L154" s="6"/>
      <c r="M154" s="7"/>
    </row>
    <row r="155" ht="15.75" customHeight="1">
      <c r="A155" s="80">
        <v>2.0</v>
      </c>
      <c r="B155" s="79" t="s">
        <v>162</v>
      </c>
      <c r="C155" s="6"/>
      <c r="D155" s="7"/>
      <c r="E155" s="79">
        <v>30.0</v>
      </c>
      <c r="F155" s="6"/>
      <c r="G155" s="7"/>
      <c r="H155" s="82">
        <v>0.019</v>
      </c>
      <c r="I155" s="6"/>
      <c r="J155" s="7"/>
      <c r="K155" s="63">
        <f t="shared" si="6"/>
        <v>1.14</v>
      </c>
      <c r="L155" s="6"/>
      <c r="M155" s="7"/>
    </row>
    <row r="156" ht="15.75" customHeight="1">
      <c r="A156" s="80">
        <v>2.0</v>
      </c>
      <c r="B156" s="79" t="s">
        <v>162</v>
      </c>
      <c r="C156" s="6"/>
      <c r="D156" s="7"/>
      <c r="E156" s="79">
        <v>30.0</v>
      </c>
      <c r="F156" s="6"/>
      <c r="G156" s="7"/>
      <c r="H156" s="82">
        <v>0.025</v>
      </c>
      <c r="I156" s="6"/>
      <c r="J156" s="7"/>
      <c r="K156" s="63">
        <f t="shared" si="6"/>
        <v>1.5</v>
      </c>
      <c r="L156" s="6"/>
      <c r="M156" s="7"/>
    </row>
    <row r="157" ht="15.75" customHeight="1">
      <c r="A157" s="80"/>
      <c r="B157" s="79" t="s">
        <v>163</v>
      </c>
      <c r="C157" s="6"/>
      <c r="D157" s="7"/>
      <c r="E157" s="79">
        <v>14.0</v>
      </c>
      <c r="F157" s="6"/>
      <c r="G157" s="7"/>
      <c r="H157" s="81"/>
      <c r="I157" s="6"/>
      <c r="J157" s="7"/>
      <c r="K157" s="63">
        <f t="shared" si="6"/>
        <v>0</v>
      </c>
      <c r="L157" s="6"/>
      <c r="M157" s="7"/>
    </row>
    <row r="158" ht="15.75" customHeight="1">
      <c r="A158" s="80"/>
      <c r="B158" s="79" t="s">
        <v>164</v>
      </c>
      <c r="C158" s="6"/>
      <c r="D158" s="7"/>
      <c r="E158" s="79">
        <v>20.0</v>
      </c>
      <c r="F158" s="6"/>
      <c r="G158" s="7"/>
      <c r="H158" s="82">
        <v>0.025</v>
      </c>
      <c r="I158" s="6"/>
      <c r="J158" s="7"/>
      <c r="K158" s="63">
        <f t="shared" si="6"/>
        <v>0</v>
      </c>
      <c r="L158" s="6"/>
      <c r="M158" s="7"/>
    </row>
    <row r="159" ht="15.75" customHeight="1">
      <c r="A159" s="80"/>
      <c r="B159" s="79" t="s">
        <v>164</v>
      </c>
      <c r="C159" s="6"/>
      <c r="D159" s="7"/>
      <c r="E159" s="79">
        <v>20.0</v>
      </c>
      <c r="F159" s="6"/>
      <c r="G159" s="7"/>
      <c r="H159" s="82">
        <v>0.032</v>
      </c>
      <c r="I159" s="6"/>
      <c r="J159" s="7"/>
      <c r="K159" s="63">
        <f t="shared" si="6"/>
        <v>0</v>
      </c>
      <c r="L159" s="6"/>
      <c r="M159" s="7"/>
    </row>
    <row r="160" ht="15.75" customHeight="1">
      <c r="A160" s="80"/>
      <c r="B160" s="79" t="s">
        <v>165</v>
      </c>
      <c r="C160" s="6"/>
      <c r="D160" s="7"/>
      <c r="E160" s="79">
        <v>60.0</v>
      </c>
      <c r="F160" s="6"/>
      <c r="G160" s="7"/>
      <c r="H160" s="81"/>
      <c r="I160" s="6"/>
      <c r="J160" s="7"/>
      <c r="K160" s="63">
        <f t="shared" si="6"/>
        <v>0</v>
      </c>
      <c r="L160" s="6"/>
      <c r="M160" s="7"/>
    </row>
    <row r="161" ht="15.75" customHeight="1">
      <c r="A161" s="80"/>
      <c r="B161" s="79" t="s">
        <v>166</v>
      </c>
      <c r="C161" s="6"/>
      <c r="D161" s="7"/>
      <c r="E161" s="83">
        <v>10.0</v>
      </c>
      <c r="F161" s="6"/>
      <c r="G161" s="7"/>
      <c r="H161" s="81"/>
      <c r="I161" s="6"/>
      <c r="J161" s="7"/>
      <c r="K161" s="63">
        <f t="shared" si="6"/>
        <v>0</v>
      </c>
      <c r="L161" s="6"/>
      <c r="M161" s="7"/>
    </row>
    <row r="162" ht="15.75" customHeight="1">
      <c r="A162" s="79" t="s">
        <v>167</v>
      </c>
      <c r="B162" s="6"/>
      <c r="C162" s="6"/>
      <c r="D162" s="6"/>
      <c r="E162" s="6"/>
      <c r="F162" s="6"/>
      <c r="G162" s="6"/>
      <c r="H162" s="6"/>
      <c r="I162" s="6"/>
      <c r="J162" s="7"/>
      <c r="K162" s="63">
        <f>SUM(K154:K161)</f>
        <v>2.64</v>
      </c>
      <c r="L162" s="6"/>
      <c r="M162" s="7"/>
    </row>
    <row r="163" ht="15.75" customHeight="1">
      <c r="A163" s="79"/>
      <c r="B163" s="6"/>
      <c r="C163" s="6"/>
      <c r="D163" s="6"/>
      <c r="E163" s="6"/>
      <c r="F163" s="6"/>
      <c r="G163" s="6"/>
      <c r="H163" s="6"/>
      <c r="I163" s="6"/>
      <c r="J163" s="6"/>
      <c r="K163" s="6"/>
      <c r="L163" s="6"/>
      <c r="M163" s="7"/>
    </row>
    <row r="164" ht="15.75" customHeight="1">
      <c r="A164" s="62" t="s">
        <v>155</v>
      </c>
      <c r="B164" s="6"/>
      <c r="C164" s="6"/>
      <c r="D164" s="7"/>
      <c r="E164" s="69" t="str">
        <f>A37</f>
        <v>A - B</v>
      </c>
      <c r="F164" s="6"/>
      <c r="G164" s="6"/>
      <c r="H164" s="6"/>
      <c r="I164" s="6"/>
      <c r="J164" s="6"/>
      <c r="K164" s="6"/>
      <c r="L164" s="6"/>
      <c r="M164" s="7"/>
    </row>
    <row r="165" ht="15.75" customHeight="1">
      <c r="A165" s="78" t="s">
        <v>156</v>
      </c>
      <c r="B165" s="79" t="s">
        <v>157</v>
      </c>
      <c r="C165" s="6"/>
      <c r="D165" s="7"/>
      <c r="E165" s="79" t="s">
        <v>158</v>
      </c>
      <c r="F165" s="6"/>
      <c r="G165" s="7"/>
      <c r="H165" s="79" t="s">
        <v>159</v>
      </c>
      <c r="I165" s="6"/>
      <c r="J165" s="7"/>
      <c r="K165" s="79" t="s">
        <v>160</v>
      </c>
      <c r="L165" s="6"/>
      <c r="M165" s="7"/>
    </row>
    <row r="166" ht="15.75" customHeight="1">
      <c r="A166" s="80"/>
      <c r="B166" s="79" t="s">
        <v>161</v>
      </c>
      <c r="C166" s="6"/>
      <c r="D166" s="7"/>
      <c r="E166" s="79">
        <v>100.0</v>
      </c>
      <c r="F166" s="6"/>
      <c r="G166" s="7"/>
      <c r="H166" s="81"/>
      <c r="I166" s="6"/>
      <c r="J166" s="7"/>
      <c r="K166" s="63">
        <f t="shared" ref="K166:K173" si="7">A166*E166*H166</f>
        <v>0</v>
      </c>
      <c r="L166" s="6"/>
      <c r="M166" s="7"/>
    </row>
    <row r="167" ht="15.75" customHeight="1">
      <c r="A167" s="80">
        <v>2.0</v>
      </c>
      <c r="B167" s="79" t="s">
        <v>162</v>
      </c>
      <c r="C167" s="6"/>
      <c r="D167" s="7"/>
      <c r="E167" s="79">
        <v>30.0</v>
      </c>
      <c r="F167" s="6"/>
      <c r="G167" s="7"/>
      <c r="H167" s="82">
        <v>0.019</v>
      </c>
      <c r="I167" s="6"/>
      <c r="J167" s="7"/>
      <c r="K167" s="63">
        <f t="shared" si="7"/>
        <v>1.14</v>
      </c>
      <c r="L167" s="6"/>
      <c r="M167" s="7"/>
    </row>
    <row r="168" ht="15.75" customHeight="1">
      <c r="A168" s="80">
        <v>2.0</v>
      </c>
      <c r="B168" s="79" t="s">
        <v>162</v>
      </c>
      <c r="C168" s="6"/>
      <c r="D168" s="7"/>
      <c r="E168" s="79">
        <v>30.0</v>
      </c>
      <c r="F168" s="6"/>
      <c r="G168" s="7"/>
      <c r="H168" s="82">
        <v>0.025</v>
      </c>
      <c r="I168" s="6"/>
      <c r="J168" s="7"/>
      <c r="K168" s="63">
        <f t="shared" si="7"/>
        <v>1.5</v>
      </c>
      <c r="L168" s="6"/>
      <c r="M168" s="7"/>
    </row>
    <row r="169" ht="15.75" customHeight="1">
      <c r="A169" s="80"/>
      <c r="B169" s="79" t="s">
        <v>163</v>
      </c>
      <c r="C169" s="6"/>
      <c r="D169" s="7"/>
      <c r="E169" s="79">
        <v>14.0</v>
      </c>
      <c r="F169" s="6"/>
      <c r="G169" s="7"/>
      <c r="H169" s="81"/>
      <c r="I169" s="6"/>
      <c r="J169" s="7"/>
      <c r="K169" s="63">
        <f t="shared" si="7"/>
        <v>0</v>
      </c>
      <c r="L169" s="6"/>
      <c r="M169" s="7"/>
    </row>
    <row r="170" ht="15.75" customHeight="1">
      <c r="A170" s="80"/>
      <c r="B170" s="79" t="s">
        <v>164</v>
      </c>
      <c r="C170" s="6"/>
      <c r="D170" s="7"/>
      <c r="E170" s="79">
        <v>20.0</v>
      </c>
      <c r="F170" s="6"/>
      <c r="G170" s="7"/>
      <c r="H170" s="82">
        <v>0.025</v>
      </c>
      <c r="I170" s="6"/>
      <c r="J170" s="7"/>
      <c r="K170" s="63">
        <f t="shared" si="7"/>
        <v>0</v>
      </c>
      <c r="L170" s="6"/>
      <c r="M170" s="7"/>
    </row>
    <row r="171" ht="15.75" customHeight="1">
      <c r="A171" s="80"/>
      <c r="B171" s="79" t="s">
        <v>164</v>
      </c>
      <c r="C171" s="6"/>
      <c r="D171" s="7"/>
      <c r="E171" s="79">
        <v>20.0</v>
      </c>
      <c r="F171" s="6"/>
      <c r="G171" s="7"/>
      <c r="H171" s="82">
        <v>0.032</v>
      </c>
      <c r="I171" s="6"/>
      <c r="J171" s="7"/>
      <c r="K171" s="63">
        <f t="shared" si="7"/>
        <v>0</v>
      </c>
      <c r="L171" s="6"/>
      <c r="M171" s="7"/>
    </row>
    <row r="172" ht="15.75" customHeight="1">
      <c r="A172" s="80"/>
      <c r="B172" s="79" t="s">
        <v>165</v>
      </c>
      <c r="C172" s="6"/>
      <c r="D172" s="7"/>
      <c r="E172" s="79">
        <v>60.0</v>
      </c>
      <c r="F172" s="6"/>
      <c r="G172" s="7"/>
      <c r="H172" s="81"/>
      <c r="I172" s="6"/>
      <c r="J172" s="7"/>
      <c r="K172" s="63">
        <f t="shared" si="7"/>
        <v>0</v>
      </c>
      <c r="L172" s="6"/>
      <c r="M172" s="7"/>
    </row>
    <row r="173" ht="15.75" customHeight="1">
      <c r="A173" s="80"/>
      <c r="B173" s="79" t="s">
        <v>166</v>
      </c>
      <c r="C173" s="6"/>
      <c r="D173" s="7"/>
      <c r="E173" s="83">
        <v>10.0</v>
      </c>
      <c r="F173" s="6"/>
      <c r="G173" s="7"/>
      <c r="H173" s="81"/>
      <c r="I173" s="6"/>
      <c r="J173" s="7"/>
      <c r="K173" s="63">
        <f t="shared" si="7"/>
        <v>0</v>
      </c>
      <c r="L173" s="6"/>
      <c r="M173" s="7"/>
    </row>
    <row r="174" ht="15.75" customHeight="1">
      <c r="A174" s="79" t="s">
        <v>167</v>
      </c>
      <c r="B174" s="6"/>
      <c r="C174" s="6"/>
      <c r="D174" s="6"/>
      <c r="E174" s="6"/>
      <c r="F174" s="6"/>
      <c r="G174" s="6"/>
      <c r="H174" s="6"/>
      <c r="I174" s="6"/>
      <c r="J174" s="7"/>
      <c r="K174" s="63">
        <f>SUM(K166:K173)</f>
        <v>2.64</v>
      </c>
      <c r="L174" s="6"/>
      <c r="M174" s="7"/>
    </row>
    <row r="175" ht="15.75" customHeight="1">
      <c r="A175" s="79"/>
      <c r="B175" s="6"/>
      <c r="C175" s="6"/>
      <c r="D175" s="6"/>
      <c r="E175" s="6"/>
      <c r="F175" s="6"/>
      <c r="G175" s="6"/>
      <c r="H175" s="6"/>
      <c r="I175" s="6"/>
      <c r="J175" s="6"/>
      <c r="K175" s="6"/>
      <c r="L175" s="6"/>
      <c r="M175" s="7"/>
    </row>
    <row r="176" ht="15.75" customHeight="1">
      <c r="A176" s="62" t="s">
        <v>155</v>
      </c>
      <c r="B176" s="6"/>
      <c r="C176" s="6"/>
      <c r="D176" s="7"/>
      <c r="E176" s="69" t="str">
        <f>A38</f>
        <v>B - C</v>
      </c>
      <c r="F176" s="6"/>
      <c r="G176" s="6"/>
      <c r="H176" s="6"/>
      <c r="I176" s="6"/>
      <c r="J176" s="6"/>
      <c r="K176" s="6"/>
      <c r="L176" s="6"/>
      <c r="M176" s="7"/>
    </row>
    <row r="177" ht="15.75" customHeight="1">
      <c r="A177" s="78" t="s">
        <v>156</v>
      </c>
      <c r="B177" s="79" t="s">
        <v>157</v>
      </c>
      <c r="C177" s="6"/>
      <c r="D177" s="7"/>
      <c r="E177" s="79" t="s">
        <v>158</v>
      </c>
      <c r="F177" s="6"/>
      <c r="G177" s="7"/>
      <c r="H177" s="79" t="s">
        <v>159</v>
      </c>
      <c r="I177" s="6"/>
      <c r="J177" s="7"/>
      <c r="K177" s="79" t="s">
        <v>160</v>
      </c>
      <c r="L177" s="6"/>
      <c r="M177" s="7"/>
    </row>
    <row r="178" ht="15.75" customHeight="1">
      <c r="A178" s="80"/>
      <c r="B178" s="79" t="s">
        <v>161</v>
      </c>
      <c r="C178" s="6"/>
      <c r="D178" s="7"/>
      <c r="E178" s="79">
        <v>100.0</v>
      </c>
      <c r="F178" s="6"/>
      <c r="G178" s="7"/>
      <c r="H178" s="81"/>
      <c r="I178" s="6"/>
      <c r="J178" s="7"/>
      <c r="K178" s="63">
        <f t="shared" ref="K178:K185" si="8">A178*E178*H178</f>
        <v>0</v>
      </c>
      <c r="L178" s="6"/>
      <c r="M178" s="7"/>
    </row>
    <row r="179" ht="15.75" customHeight="1">
      <c r="A179" s="80">
        <v>2.0</v>
      </c>
      <c r="B179" s="79" t="s">
        <v>162</v>
      </c>
      <c r="C179" s="6"/>
      <c r="D179" s="7"/>
      <c r="E179" s="79">
        <v>30.0</v>
      </c>
      <c r="F179" s="6"/>
      <c r="G179" s="7"/>
      <c r="H179" s="82">
        <v>0.019</v>
      </c>
      <c r="I179" s="6"/>
      <c r="J179" s="7"/>
      <c r="K179" s="63">
        <f t="shared" si="8"/>
        <v>1.14</v>
      </c>
      <c r="L179" s="6"/>
      <c r="M179" s="7"/>
    </row>
    <row r="180" ht="15.75" customHeight="1">
      <c r="A180" s="80">
        <v>2.0</v>
      </c>
      <c r="B180" s="79" t="s">
        <v>162</v>
      </c>
      <c r="C180" s="6"/>
      <c r="D180" s="7"/>
      <c r="E180" s="79">
        <v>30.0</v>
      </c>
      <c r="F180" s="6"/>
      <c r="G180" s="7"/>
      <c r="H180" s="82">
        <v>0.025</v>
      </c>
      <c r="I180" s="6"/>
      <c r="J180" s="7"/>
      <c r="K180" s="63">
        <f t="shared" si="8"/>
        <v>1.5</v>
      </c>
      <c r="L180" s="6"/>
      <c r="M180" s="7"/>
    </row>
    <row r="181" ht="15.75" customHeight="1">
      <c r="A181" s="80"/>
      <c r="B181" s="79" t="s">
        <v>163</v>
      </c>
      <c r="C181" s="6"/>
      <c r="D181" s="7"/>
      <c r="E181" s="79">
        <v>14.0</v>
      </c>
      <c r="F181" s="6"/>
      <c r="G181" s="7"/>
      <c r="H181" s="81"/>
      <c r="I181" s="6"/>
      <c r="J181" s="7"/>
      <c r="K181" s="63">
        <f t="shared" si="8"/>
        <v>0</v>
      </c>
      <c r="L181" s="6"/>
      <c r="M181" s="7"/>
    </row>
    <row r="182" ht="15.75" customHeight="1">
      <c r="A182" s="80"/>
      <c r="B182" s="79" t="s">
        <v>164</v>
      </c>
      <c r="C182" s="6"/>
      <c r="D182" s="7"/>
      <c r="E182" s="79">
        <v>20.0</v>
      </c>
      <c r="F182" s="6"/>
      <c r="G182" s="7"/>
      <c r="H182" s="82">
        <v>0.025</v>
      </c>
      <c r="I182" s="6"/>
      <c r="J182" s="7"/>
      <c r="K182" s="63">
        <f t="shared" si="8"/>
        <v>0</v>
      </c>
      <c r="L182" s="6"/>
      <c r="M182" s="7"/>
    </row>
    <row r="183" ht="15.75" customHeight="1">
      <c r="A183" s="80"/>
      <c r="B183" s="79" t="s">
        <v>164</v>
      </c>
      <c r="C183" s="6"/>
      <c r="D183" s="7"/>
      <c r="E183" s="79">
        <v>20.0</v>
      </c>
      <c r="F183" s="6"/>
      <c r="G183" s="7"/>
      <c r="H183" s="82">
        <v>0.032</v>
      </c>
      <c r="I183" s="6"/>
      <c r="J183" s="7"/>
      <c r="K183" s="63">
        <f t="shared" si="8"/>
        <v>0</v>
      </c>
      <c r="L183" s="6"/>
      <c r="M183" s="7"/>
    </row>
    <row r="184" ht="15.75" customHeight="1">
      <c r="A184" s="80"/>
      <c r="B184" s="79" t="s">
        <v>165</v>
      </c>
      <c r="C184" s="6"/>
      <c r="D184" s="7"/>
      <c r="E184" s="79">
        <v>60.0</v>
      </c>
      <c r="F184" s="6"/>
      <c r="G184" s="7"/>
      <c r="H184" s="81"/>
      <c r="I184" s="6"/>
      <c r="J184" s="7"/>
      <c r="K184" s="63">
        <f t="shared" si="8"/>
        <v>0</v>
      </c>
      <c r="L184" s="6"/>
      <c r="M184" s="7"/>
    </row>
    <row r="185" ht="15.75" customHeight="1">
      <c r="A185" s="80"/>
      <c r="B185" s="79" t="s">
        <v>166</v>
      </c>
      <c r="C185" s="6"/>
      <c r="D185" s="7"/>
      <c r="E185" s="83">
        <v>10.0</v>
      </c>
      <c r="F185" s="6"/>
      <c r="G185" s="7"/>
      <c r="H185" s="81"/>
      <c r="I185" s="6"/>
      <c r="J185" s="7"/>
      <c r="K185" s="63">
        <f t="shared" si="8"/>
        <v>0</v>
      </c>
      <c r="L185" s="6"/>
      <c r="M185" s="7"/>
    </row>
    <row r="186" ht="15.75" customHeight="1">
      <c r="A186" s="79" t="s">
        <v>167</v>
      </c>
      <c r="B186" s="6"/>
      <c r="C186" s="6"/>
      <c r="D186" s="6"/>
      <c r="E186" s="6"/>
      <c r="F186" s="6"/>
      <c r="G186" s="6"/>
      <c r="H186" s="6"/>
      <c r="I186" s="6"/>
      <c r="J186" s="7"/>
      <c r="K186" s="63">
        <f>SUM(K178:K185)</f>
        <v>2.64</v>
      </c>
      <c r="L186" s="6"/>
      <c r="M186" s="7"/>
    </row>
    <row r="187" ht="15.75" customHeight="1">
      <c r="A187" s="79"/>
      <c r="B187" s="6"/>
      <c r="C187" s="6"/>
      <c r="D187" s="6"/>
      <c r="E187" s="6"/>
      <c r="F187" s="6"/>
      <c r="G187" s="6"/>
      <c r="H187" s="6"/>
      <c r="I187" s="6"/>
      <c r="J187" s="6"/>
      <c r="K187" s="6"/>
      <c r="L187" s="6"/>
      <c r="M187" s="7"/>
    </row>
    <row r="188" ht="15.75" customHeight="1">
      <c r="A188" s="62" t="s">
        <v>155</v>
      </c>
      <c r="B188" s="6"/>
      <c r="C188" s="6"/>
      <c r="D188" s="7"/>
      <c r="E188" s="69"/>
      <c r="F188" s="6"/>
      <c r="G188" s="6"/>
      <c r="H188" s="6"/>
      <c r="I188" s="6"/>
      <c r="J188" s="6"/>
      <c r="K188" s="6"/>
      <c r="L188" s="6"/>
      <c r="M188" s="7"/>
    </row>
    <row r="189" ht="15.75" customHeight="1">
      <c r="A189" s="78" t="s">
        <v>156</v>
      </c>
      <c r="B189" s="79" t="s">
        <v>157</v>
      </c>
      <c r="C189" s="6"/>
      <c r="D189" s="7"/>
      <c r="E189" s="79" t="s">
        <v>158</v>
      </c>
      <c r="F189" s="6"/>
      <c r="G189" s="7"/>
      <c r="H189" s="79" t="s">
        <v>159</v>
      </c>
      <c r="I189" s="6"/>
      <c r="J189" s="7"/>
      <c r="K189" s="79" t="s">
        <v>160</v>
      </c>
      <c r="L189" s="6"/>
      <c r="M189" s="7"/>
    </row>
    <row r="190" ht="15.75" customHeight="1">
      <c r="A190" s="80"/>
      <c r="B190" s="79" t="s">
        <v>161</v>
      </c>
      <c r="C190" s="6"/>
      <c r="D190" s="7"/>
      <c r="E190" s="79">
        <v>100.0</v>
      </c>
      <c r="F190" s="6"/>
      <c r="G190" s="7"/>
      <c r="H190" s="81"/>
      <c r="I190" s="6"/>
      <c r="J190" s="7"/>
      <c r="K190" s="63">
        <f t="shared" ref="K190:K197" si="9">A190*E190*H190</f>
        <v>0</v>
      </c>
      <c r="L190" s="6"/>
      <c r="M190" s="7"/>
    </row>
    <row r="191" ht="15.75" customHeight="1">
      <c r="A191" s="80">
        <v>2.0</v>
      </c>
      <c r="B191" s="79" t="s">
        <v>162</v>
      </c>
      <c r="C191" s="6"/>
      <c r="D191" s="7"/>
      <c r="E191" s="79">
        <v>30.0</v>
      </c>
      <c r="F191" s="6"/>
      <c r="G191" s="7"/>
      <c r="H191" s="82">
        <v>0.019</v>
      </c>
      <c r="I191" s="6"/>
      <c r="J191" s="7"/>
      <c r="K191" s="63">
        <f t="shared" si="9"/>
        <v>1.14</v>
      </c>
      <c r="L191" s="6"/>
      <c r="M191" s="7"/>
    </row>
    <row r="192" ht="15.75" customHeight="1">
      <c r="A192" s="80">
        <v>2.0</v>
      </c>
      <c r="B192" s="79" t="s">
        <v>162</v>
      </c>
      <c r="C192" s="6"/>
      <c r="D192" s="7"/>
      <c r="E192" s="79">
        <v>30.0</v>
      </c>
      <c r="F192" s="6"/>
      <c r="G192" s="7"/>
      <c r="H192" s="82">
        <v>0.025</v>
      </c>
      <c r="I192" s="6"/>
      <c r="J192" s="7"/>
      <c r="K192" s="63">
        <f t="shared" si="9"/>
        <v>1.5</v>
      </c>
      <c r="L192" s="6"/>
      <c r="M192" s="7"/>
    </row>
    <row r="193" ht="15.75" customHeight="1">
      <c r="A193" s="80"/>
      <c r="B193" s="79" t="s">
        <v>163</v>
      </c>
      <c r="C193" s="6"/>
      <c r="D193" s="7"/>
      <c r="E193" s="79">
        <v>14.0</v>
      </c>
      <c r="F193" s="6"/>
      <c r="G193" s="7"/>
      <c r="H193" s="81"/>
      <c r="I193" s="6"/>
      <c r="J193" s="7"/>
      <c r="K193" s="63">
        <f t="shared" si="9"/>
        <v>0</v>
      </c>
      <c r="L193" s="6"/>
      <c r="M193" s="7"/>
    </row>
    <row r="194" ht="15.75" customHeight="1">
      <c r="A194" s="80"/>
      <c r="B194" s="79" t="s">
        <v>164</v>
      </c>
      <c r="C194" s="6"/>
      <c r="D194" s="7"/>
      <c r="E194" s="79">
        <v>20.0</v>
      </c>
      <c r="F194" s="6"/>
      <c r="G194" s="7"/>
      <c r="H194" s="82">
        <v>0.025</v>
      </c>
      <c r="I194" s="6"/>
      <c r="J194" s="7"/>
      <c r="K194" s="63">
        <f t="shared" si="9"/>
        <v>0</v>
      </c>
      <c r="L194" s="6"/>
      <c r="M194" s="7"/>
    </row>
    <row r="195" ht="15.75" customHeight="1">
      <c r="A195" s="80"/>
      <c r="B195" s="79" t="s">
        <v>164</v>
      </c>
      <c r="C195" s="6"/>
      <c r="D195" s="7"/>
      <c r="E195" s="79">
        <v>20.0</v>
      </c>
      <c r="F195" s="6"/>
      <c r="G195" s="7"/>
      <c r="H195" s="82">
        <v>0.032</v>
      </c>
      <c r="I195" s="6"/>
      <c r="J195" s="7"/>
      <c r="K195" s="63">
        <f t="shared" si="9"/>
        <v>0</v>
      </c>
      <c r="L195" s="6"/>
      <c r="M195" s="7"/>
    </row>
    <row r="196" ht="15.75" customHeight="1">
      <c r="A196" s="80"/>
      <c r="B196" s="79" t="s">
        <v>165</v>
      </c>
      <c r="C196" s="6"/>
      <c r="D196" s="7"/>
      <c r="E196" s="79">
        <v>60.0</v>
      </c>
      <c r="F196" s="6"/>
      <c r="G196" s="7"/>
      <c r="H196" s="81"/>
      <c r="I196" s="6"/>
      <c r="J196" s="7"/>
      <c r="K196" s="63">
        <f t="shared" si="9"/>
        <v>0</v>
      </c>
      <c r="L196" s="6"/>
      <c r="M196" s="7"/>
    </row>
    <row r="197" ht="15.75" customHeight="1">
      <c r="A197" s="80"/>
      <c r="B197" s="79" t="s">
        <v>166</v>
      </c>
      <c r="C197" s="6"/>
      <c r="D197" s="7"/>
      <c r="E197" s="83">
        <v>10.0</v>
      </c>
      <c r="F197" s="6"/>
      <c r="G197" s="7"/>
      <c r="H197" s="81"/>
      <c r="I197" s="6"/>
      <c r="J197" s="7"/>
      <c r="K197" s="63">
        <f t="shared" si="9"/>
        <v>0</v>
      </c>
      <c r="L197" s="6"/>
      <c r="M197" s="7"/>
    </row>
    <row r="198" ht="15.75" customHeight="1">
      <c r="A198" s="79" t="s">
        <v>167</v>
      </c>
      <c r="B198" s="6"/>
      <c r="C198" s="6"/>
      <c r="D198" s="6"/>
      <c r="E198" s="6"/>
      <c r="F198" s="6"/>
      <c r="G198" s="6"/>
      <c r="H198" s="6"/>
      <c r="I198" s="6"/>
      <c r="J198" s="7"/>
      <c r="K198" s="63">
        <f>SUM(K190:K197)</f>
        <v>2.64</v>
      </c>
      <c r="L198" s="6"/>
      <c r="M198" s="7"/>
    </row>
    <row r="199" ht="15.75" customHeight="1">
      <c r="A199" s="79"/>
      <c r="B199" s="6"/>
      <c r="C199" s="6"/>
      <c r="D199" s="6"/>
      <c r="E199" s="6"/>
      <c r="F199" s="6"/>
      <c r="G199" s="6"/>
      <c r="H199" s="6"/>
      <c r="I199" s="6"/>
      <c r="J199" s="6"/>
      <c r="K199" s="6"/>
      <c r="L199" s="6"/>
      <c r="M199" s="7"/>
    </row>
    <row r="200" ht="15.75" customHeight="1">
      <c r="A200" s="62" t="s">
        <v>155</v>
      </c>
      <c r="B200" s="6"/>
      <c r="C200" s="6"/>
      <c r="D200" s="7"/>
      <c r="E200" s="69" t="str">
        <f>A40</f>
        <v>-</v>
      </c>
      <c r="F200" s="6"/>
      <c r="G200" s="6"/>
      <c r="H200" s="6"/>
      <c r="I200" s="6"/>
      <c r="J200" s="6"/>
      <c r="K200" s="6"/>
      <c r="L200" s="6"/>
      <c r="M200" s="7"/>
    </row>
    <row r="201" ht="15.75" customHeight="1">
      <c r="A201" s="78" t="s">
        <v>156</v>
      </c>
      <c r="B201" s="79" t="s">
        <v>157</v>
      </c>
      <c r="C201" s="6"/>
      <c r="D201" s="7"/>
      <c r="E201" s="79" t="s">
        <v>158</v>
      </c>
      <c r="F201" s="6"/>
      <c r="G201" s="7"/>
      <c r="H201" s="79" t="s">
        <v>159</v>
      </c>
      <c r="I201" s="6"/>
      <c r="J201" s="7"/>
      <c r="K201" s="79" t="s">
        <v>160</v>
      </c>
      <c r="L201" s="6"/>
      <c r="M201" s="7"/>
    </row>
    <row r="202" ht="15.75" customHeight="1">
      <c r="A202" s="80"/>
      <c r="B202" s="79" t="s">
        <v>161</v>
      </c>
      <c r="C202" s="6"/>
      <c r="D202" s="7"/>
      <c r="E202" s="79">
        <v>100.0</v>
      </c>
      <c r="F202" s="6"/>
      <c r="G202" s="7"/>
      <c r="H202" s="81"/>
      <c r="I202" s="6"/>
      <c r="J202" s="7"/>
      <c r="K202" s="63">
        <f t="shared" ref="K202:K209" si="10">A202*E202*H202</f>
        <v>0</v>
      </c>
      <c r="L202" s="6"/>
      <c r="M202" s="7"/>
    </row>
    <row r="203" ht="15.75" customHeight="1">
      <c r="A203" s="80">
        <v>2.0</v>
      </c>
      <c r="B203" s="79" t="s">
        <v>162</v>
      </c>
      <c r="C203" s="6"/>
      <c r="D203" s="7"/>
      <c r="E203" s="79">
        <v>30.0</v>
      </c>
      <c r="F203" s="6"/>
      <c r="G203" s="7"/>
      <c r="H203" s="82">
        <v>0.019</v>
      </c>
      <c r="I203" s="6"/>
      <c r="J203" s="7"/>
      <c r="K203" s="63">
        <f t="shared" si="10"/>
        <v>1.14</v>
      </c>
      <c r="L203" s="6"/>
      <c r="M203" s="7"/>
    </row>
    <row r="204" ht="15.75" customHeight="1">
      <c r="A204" s="80">
        <v>2.0</v>
      </c>
      <c r="B204" s="79" t="s">
        <v>162</v>
      </c>
      <c r="C204" s="6"/>
      <c r="D204" s="7"/>
      <c r="E204" s="79">
        <v>30.0</v>
      </c>
      <c r="F204" s="6"/>
      <c r="G204" s="7"/>
      <c r="H204" s="82">
        <v>0.025</v>
      </c>
      <c r="I204" s="6"/>
      <c r="J204" s="7"/>
      <c r="K204" s="63">
        <f t="shared" si="10"/>
        <v>1.5</v>
      </c>
      <c r="L204" s="6"/>
      <c r="M204" s="7"/>
    </row>
    <row r="205" ht="15.75" customHeight="1">
      <c r="A205" s="80"/>
      <c r="B205" s="79" t="s">
        <v>163</v>
      </c>
      <c r="C205" s="6"/>
      <c r="D205" s="7"/>
      <c r="E205" s="79">
        <v>14.0</v>
      </c>
      <c r="F205" s="6"/>
      <c r="G205" s="7"/>
      <c r="H205" s="81"/>
      <c r="I205" s="6"/>
      <c r="J205" s="7"/>
      <c r="K205" s="63">
        <f t="shared" si="10"/>
        <v>0</v>
      </c>
      <c r="L205" s="6"/>
      <c r="M205" s="7"/>
    </row>
    <row r="206" ht="15.75" customHeight="1">
      <c r="A206" s="80"/>
      <c r="B206" s="79" t="s">
        <v>164</v>
      </c>
      <c r="C206" s="6"/>
      <c r="D206" s="7"/>
      <c r="E206" s="79">
        <v>20.0</v>
      </c>
      <c r="F206" s="6"/>
      <c r="G206" s="7"/>
      <c r="H206" s="82">
        <v>0.025</v>
      </c>
      <c r="I206" s="6"/>
      <c r="J206" s="7"/>
      <c r="K206" s="63">
        <f t="shared" si="10"/>
        <v>0</v>
      </c>
      <c r="L206" s="6"/>
      <c r="M206" s="7"/>
    </row>
    <row r="207" ht="15.75" customHeight="1">
      <c r="A207" s="80"/>
      <c r="B207" s="79" t="s">
        <v>164</v>
      </c>
      <c r="C207" s="6"/>
      <c r="D207" s="7"/>
      <c r="E207" s="79">
        <v>20.0</v>
      </c>
      <c r="F207" s="6"/>
      <c r="G207" s="7"/>
      <c r="H207" s="82">
        <v>0.032</v>
      </c>
      <c r="I207" s="6"/>
      <c r="J207" s="7"/>
      <c r="K207" s="63">
        <f t="shared" si="10"/>
        <v>0</v>
      </c>
      <c r="L207" s="6"/>
      <c r="M207" s="7"/>
    </row>
    <row r="208" ht="15.75" customHeight="1">
      <c r="A208" s="80"/>
      <c r="B208" s="79" t="s">
        <v>165</v>
      </c>
      <c r="C208" s="6"/>
      <c r="D208" s="7"/>
      <c r="E208" s="79">
        <v>60.0</v>
      </c>
      <c r="F208" s="6"/>
      <c r="G208" s="7"/>
      <c r="H208" s="81"/>
      <c r="I208" s="6"/>
      <c r="J208" s="7"/>
      <c r="K208" s="63">
        <f t="shared" si="10"/>
        <v>0</v>
      </c>
      <c r="L208" s="6"/>
      <c r="M208" s="7"/>
    </row>
    <row r="209" ht="15.75" customHeight="1">
      <c r="A209" s="80"/>
      <c r="B209" s="79" t="s">
        <v>166</v>
      </c>
      <c r="C209" s="6"/>
      <c r="D209" s="7"/>
      <c r="E209" s="83">
        <v>10.0</v>
      </c>
      <c r="F209" s="6"/>
      <c r="G209" s="7"/>
      <c r="H209" s="81"/>
      <c r="I209" s="6"/>
      <c r="J209" s="7"/>
      <c r="K209" s="63">
        <f t="shared" si="10"/>
        <v>0</v>
      </c>
      <c r="L209" s="6"/>
      <c r="M209" s="7"/>
    </row>
    <row r="210" ht="15.75" customHeight="1">
      <c r="A210" s="79" t="s">
        <v>167</v>
      </c>
      <c r="B210" s="6"/>
      <c r="C210" s="6"/>
      <c r="D210" s="6"/>
      <c r="E210" s="6"/>
      <c r="F210" s="6"/>
      <c r="G210" s="6"/>
      <c r="H210" s="6"/>
      <c r="I210" s="6"/>
      <c r="J210" s="7"/>
      <c r="K210" s="63">
        <f>SUM(K202:K209)</f>
        <v>2.64</v>
      </c>
      <c r="L210" s="6"/>
      <c r="M210" s="7"/>
    </row>
    <row r="211" ht="15.75" customHeight="1">
      <c r="A211" s="79"/>
      <c r="B211" s="6"/>
      <c r="C211" s="6"/>
      <c r="D211" s="6"/>
      <c r="E211" s="6"/>
      <c r="F211" s="6"/>
      <c r="G211" s="6"/>
      <c r="H211" s="6"/>
      <c r="I211" s="6"/>
      <c r="J211" s="6"/>
      <c r="K211" s="6"/>
      <c r="L211" s="6"/>
      <c r="M211" s="7"/>
    </row>
    <row r="212" ht="15.75" customHeight="1">
      <c r="A212" s="62" t="s">
        <v>155</v>
      </c>
      <c r="B212" s="6"/>
      <c r="C212" s="6"/>
      <c r="D212" s="7"/>
      <c r="E212" s="69" t="str">
        <f>A41</f>
        <v>-</v>
      </c>
      <c r="F212" s="6"/>
      <c r="G212" s="6"/>
      <c r="H212" s="6"/>
      <c r="I212" s="6"/>
      <c r="J212" s="6"/>
      <c r="K212" s="6"/>
      <c r="L212" s="6"/>
      <c r="M212" s="7"/>
    </row>
    <row r="213" ht="15.75" customHeight="1">
      <c r="A213" s="78" t="s">
        <v>156</v>
      </c>
      <c r="B213" s="79" t="s">
        <v>157</v>
      </c>
      <c r="C213" s="6"/>
      <c r="D213" s="7"/>
      <c r="E213" s="79" t="s">
        <v>158</v>
      </c>
      <c r="F213" s="6"/>
      <c r="G213" s="7"/>
      <c r="H213" s="79" t="s">
        <v>159</v>
      </c>
      <c r="I213" s="6"/>
      <c r="J213" s="7"/>
      <c r="K213" s="79" t="s">
        <v>160</v>
      </c>
      <c r="L213" s="6"/>
      <c r="M213" s="7"/>
    </row>
    <row r="214" ht="15.75" customHeight="1">
      <c r="A214" s="80"/>
      <c r="B214" s="79" t="s">
        <v>161</v>
      </c>
      <c r="C214" s="6"/>
      <c r="D214" s="7"/>
      <c r="E214" s="79">
        <v>100.0</v>
      </c>
      <c r="F214" s="6"/>
      <c r="G214" s="7"/>
      <c r="H214" s="81"/>
      <c r="I214" s="6"/>
      <c r="J214" s="7"/>
      <c r="K214" s="63">
        <f t="shared" ref="K214:K221" si="11">A214*E214*H214</f>
        <v>0</v>
      </c>
      <c r="L214" s="6"/>
      <c r="M214" s="7"/>
    </row>
    <row r="215" ht="15.75" customHeight="1">
      <c r="A215" s="80">
        <v>2.0</v>
      </c>
      <c r="B215" s="79" t="s">
        <v>162</v>
      </c>
      <c r="C215" s="6"/>
      <c r="D215" s="7"/>
      <c r="E215" s="79">
        <v>30.0</v>
      </c>
      <c r="F215" s="6"/>
      <c r="G215" s="7"/>
      <c r="H215" s="82">
        <v>0.019</v>
      </c>
      <c r="I215" s="6"/>
      <c r="J215" s="7"/>
      <c r="K215" s="63">
        <f t="shared" si="11"/>
        <v>1.14</v>
      </c>
      <c r="L215" s="6"/>
      <c r="M215" s="7"/>
    </row>
    <row r="216" ht="15.75" customHeight="1">
      <c r="A216" s="80">
        <v>2.0</v>
      </c>
      <c r="B216" s="79" t="s">
        <v>162</v>
      </c>
      <c r="C216" s="6"/>
      <c r="D216" s="7"/>
      <c r="E216" s="79">
        <v>30.0</v>
      </c>
      <c r="F216" s="6"/>
      <c r="G216" s="7"/>
      <c r="H216" s="82">
        <v>0.025</v>
      </c>
      <c r="I216" s="6"/>
      <c r="J216" s="7"/>
      <c r="K216" s="63">
        <f t="shared" si="11"/>
        <v>1.5</v>
      </c>
      <c r="L216" s="6"/>
      <c r="M216" s="7"/>
    </row>
    <row r="217" ht="15.75" customHeight="1">
      <c r="A217" s="80"/>
      <c r="B217" s="79" t="s">
        <v>163</v>
      </c>
      <c r="C217" s="6"/>
      <c r="D217" s="7"/>
      <c r="E217" s="79">
        <v>14.0</v>
      </c>
      <c r="F217" s="6"/>
      <c r="G217" s="7"/>
      <c r="H217" s="81"/>
      <c r="I217" s="6"/>
      <c r="J217" s="7"/>
      <c r="K217" s="63">
        <f t="shared" si="11"/>
        <v>0</v>
      </c>
      <c r="L217" s="6"/>
      <c r="M217" s="7"/>
    </row>
    <row r="218" ht="15.75" customHeight="1">
      <c r="A218" s="80"/>
      <c r="B218" s="79" t="s">
        <v>164</v>
      </c>
      <c r="C218" s="6"/>
      <c r="D218" s="7"/>
      <c r="E218" s="79">
        <v>20.0</v>
      </c>
      <c r="F218" s="6"/>
      <c r="G218" s="7"/>
      <c r="H218" s="82">
        <v>0.025</v>
      </c>
      <c r="I218" s="6"/>
      <c r="J218" s="7"/>
      <c r="K218" s="63">
        <f t="shared" si="11"/>
        <v>0</v>
      </c>
      <c r="L218" s="6"/>
      <c r="M218" s="7"/>
    </row>
    <row r="219" ht="15.75" customHeight="1">
      <c r="A219" s="80"/>
      <c r="B219" s="79" t="s">
        <v>164</v>
      </c>
      <c r="C219" s="6"/>
      <c r="D219" s="7"/>
      <c r="E219" s="79">
        <v>20.0</v>
      </c>
      <c r="F219" s="6"/>
      <c r="G219" s="7"/>
      <c r="H219" s="82">
        <v>0.032</v>
      </c>
      <c r="I219" s="6"/>
      <c r="J219" s="7"/>
      <c r="K219" s="63">
        <f t="shared" si="11"/>
        <v>0</v>
      </c>
      <c r="L219" s="6"/>
      <c r="M219" s="7"/>
    </row>
    <row r="220" ht="15.75" customHeight="1">
      <c r="A220" s="80"/>
      <c r="B220" s="79" t="s">
        <v>165</v>
      </c>
      <c r="C220" s="6"/>
      <c r="D220" s="7"/>
      <c r="E220" s="79">
        <v>60.0</v>
      </c>
      <c r="F220" s="6"/>
      <c r="G220" s="7"/>
      <c r="H220" s="81"/>
      <c r="I220" s="6"/>
      <c r="J220" s="7"/>
      <c r="K220" s="63">
        <f t="shared" si="11"/>
        <v>0</v>
      </c>
      <c r="L220" s="6"/>
      <c r="M220" s="7"/>
    </row>
    <row r="221" ht="15.75" customHeight="1">
      <c r="A221" s="80"/>
      <c r="B221" s="79" t="s">
        <v>166</v>
      </c>
      <c r="C221" s="6"/>
      <c r="D221" s="7"/>
      <c r="E221" s="83">
        <v>10.0</v>
      </c>
      <c r="F221" s="6"/>
      <c r="G221" s="7"/>
      <c r="H221" s="81"/>
      <c r="I221" s="6"/>
      <c r="J221" s="7"/>
      <c r="K221" s="63">
        <f t="shared" si="11"/>
        <v>0</v>
      </c>
      <c r="L221" s="6"/>
      <c r="M221" s="7"/>
    </row>
    <row r="222" ht="15.75" customHeight="1">
      <c r="A222" s="79" t="s">
        <v>167</v>
      </c>
      <c r="B222" s="6"/>
      <c r="C222" s="6"/>
      <c r="D222" s="6"/>
      <c r="E222" s="6"/>
      <c r="F222" s="6"/>
      <c r="G222" s="6"/>
      <c r="H222" s="6"/>
      <c r="I222" s="6"/>
      <c r="J222" s="7"/>
      <c r="K222" s="63">
        <f>SUM(K214:K221)</f>
        <v>2.64</v>
      </c>
      <c r="L222" s="6"/>
      <c r="M222" s="7"/>
    </row>
    <row r="223" ht="15.75" customHeight="1">
      <c r="A223" s="79"/>
      <c r="B223" s="6"/>
      <c r="C223" s="6"/>
      <c r="D223" s="6"/>
      <c r="E223" s="6"/>
      <c r="F223" s="6"/>
      <c r="G223" s="6"/>
      <c r="H223" s="6"/>
      <c r="I223" s="6"/>
      <c r="J223" s="6"/>
      <c r="K223" s="6"/>
      <c r="L223" s="6"/>
      <c r="M223" s="7"/>
    </row>
    <row r="224" ht="15.75" customHeight="1">
      <c r="A224" s="62" t="s">
        <v>155</v>
      </c>
      <c r="B224" s="6"/>
      <c r="C224" s="6"/>
      <c r="D224" s="7"/>
      <c r="E224" s="69" t="str">
        <f>A42</f>
        <v>-</v>
      </c>
      <c r="F224" s="6"/>
      <c r="G224" s="6"/>
      <c r="H224" s="6"/>
      <c r="I224" s="6"/>
      <c r="J224" s="6"/>
      <c r="K224" s="6"/>
      <c r="L224" s="6"/>
      <c r="M224" s="7"/>
    </row>
    <row r="225" ht="15.75" customHeight="1">
      <c r="A225" s="78" t="s">
        <v>156</v>
      </c>
      <c r="B225" s="79" t="s">
        <v>157</v>
      </c>
      <c r="C225" s="6"/>
      <c r="D225" s="7"/>
      <c r="E225" s="79" t="s">
        <v>158</v>
      </c>
      <c r="F225" s="6"/>
      <c r="G225" s="7"/>
      <c r="H225" s="79" t="s">
        <v>159</v>
      </c>
      <c r="I225" s="6"/>
      <c r="J225" s="7"/>
      <c r="K225" s="79" t="s">
        <v>160</v>
      </c>
      <c r="L225" s="6"/>
      <c r="M225" s="7"/>
    </row>
    <row r="226" ht="15.75" customHeight="1">
      <c r="A226" s="80"/>
      <c r="B226" s="79" t="s">
        <v>161</v>
      </c>
      <c r="C226" s="6"/>
      <c r="D226" s="7"/>
      <c r="E226" s="79">
        <v>100.0</v>
      </c>
      <c r="F226" s="6"/>
      <c r="G226" s="7"/>
      <c r="H226" s="81"/>
      <c r="I226" s="6"/>
      <c r="J226" s="7"/>
      <c r="K226" s="63">
        <f t="shared" ref="K226:K233" si="12">A226*E226*H226</f>
        <v>0</v>
      </c>
      <c r="L226" s="6"/>
      <c r="M226" s="7"/>
    </row>
    <row r="227" ht="15.75" customHeight="1">
      <c r="A227" s="80">
        <v>2.0</v>
      </c>
      <c r="B227" s="79" t="s">
        <v>162</v>
      </c>
      <c r="C227" s="6"/>
      <c r="D227" s="7"/>
      <c r="E227" s="79">
        <v>30.0</v>
      </c>
      <c r="F227" s="6"/>
      <c r="G227" s="7"/>
      <c r="H227" s="82">
        <v>0.019</v>
      </c>
      <c r="I227" s="6"/>
      <c r="J227" s="7"/>
      <c r="K227" s="63">
        <f t="shared" si="12"/>
        <v>1.14</v>
      </c>
      <c r="L227" s="6"/>
      <c r="M227" s="7"/>
    </row>
    <row r="228" ht="15.75" customHeight="1">
      <c r="A228" s="80">
        <v>2.0</v>
      </c>
      <c r="B228" s="79" t="s">
        <v>162</v>
      </c>
      <c r="C228" s="6"/>
      <c r="D228" s="7"/>
      <c r="E228" s="79">
        <v>30.0</v>
      </c>
      <c r="F228" s="6"/>
      <c r="G228" s="7"/>
      <c r="H228" s="82">
        <v>0.025</v>
      </c>
      <c r="I228" s="6"/>
      <c r="J228" s="7"/>
      <c r="K228" s="63">
        <f t="shared" si="12"/>
        <v>1.5</v>
      </c>
      <c r="L228" s="6"/>
      <c r="M228" s="7"/>
    </row>
    <row r="229" ht="15.75" customHeight="1">
      <c r="A229" s="80"/>
      <c r="B229" s="79" t="s">
        <v>163</v>
      </c>
      <c r="C229" s="6"/>
      <c r="D229" s="7"/>
      <c r="E229" s="79">
        <v>14.0</v>
      </c>
      <c r="F229" s="6"/>
      <c r="G229" s="7"/>
      <c r="H229" s="81"/>
      <c r="I229" s="6"/>
      <c r="J229" s="7"/>
      <c r="K229" s="63">
        <f t="shared" si="12"/>
        <v>0</v>
      </c>
      <c r="L229" s="6"/>
      <c r="M229" s="7"/>
    </row>
    <row r="230" ht="15.75" customHeight="1">
      <c r="A230" s="80"/>
      <c r="B230" s="79" t="s">
        <v>164</v>
      </c>
      <c r="C230" s="6"/>
      <c r="D230" s="7"/>
      <c r="E230" s="79">
        <v>20.0</v>
      </c>
      <c r="F230" s="6"/>
      <c r="G230" s="7"/>
      <c r="H230" s="82">
        <v>0.025</v>
      </c>
      <c r="I230" s="6"/>
      <c r="J230" s="7"/>
      <c r="K230" s="63">
        <f t="shared" si="12"/>
        <v>0</v>
      </c>
      <c r="L230" s="6"/>
      <c r="M230" s="7"/>
    </row>
    <row r="231" ht="15.75" customHeight="1">
      <c r="A231" s="80"/>
      <c r="B231" s="79" t="s">
        <v>164</v>
      </c>
      <c r="C231" s="6"/>
      <c r="D231" s="7"/>
      <c r="E231" s="79">
        <v>20.0</v>
      </c>
      <c r="F231" s="6"/>
      <c r="G231" s="7"/>
      <c r="H231" s="82">
        <v>0.032</v>
      </c>
      <c r="I231" s="6"/>
      <c r="J231" s="7"/>
      <c r="K231" s="63">
        <f t="shared" si="12"/>
        <v>0</v>
      </c>
      <c r="L231" s="6"/>
      <c r="M231" s="7"/>
    </row>
    <row r="232" ht="15.75" customHeight="1">
      <c r="A232" s="80"/>
      <c r="B232" s="79" t="s">
        <v>165</v>
      </c>
      <c r="C232" s="6"/>
      <c r="D232" s="7"/>
      <c r="E232" s="79">
        <v>60.0</v>
      </c>
      <c r="F232" s="6"/>
      <c r="G232" s="7"/>
      <c r="H232" s="81"/>
      <c r="I232" s="6"/>
      <c r="J232" s="7"/>
      <c r="K232" s="63">
        <f t="shared" si="12"/>
        <v>0</v>
      </c>
      <c r="L232" s="6"/>
      <c r="M232" s="7"/>
    </row>
    <row r="233" ht="15.75" customHeight="1">
      <c r="A233" s="80"/>
      <c r="B233" s="79" t="s">
        <v>166</v>
      </c>
      <c r="C233" s="6"/>
      <c r="D233" s="7"/>
      <c r="E233" s="83">
        <v>10.0</v>
      </c>
      <c r="F233" s="6"/>
      <c r="G233" s="7"/>
      <c r="H233" s="81"/>
      <c r="I233" s="6"/>
      <c r="J233" s="7"/>
      <c r="K233" s="63">
        <f t="shared" si="12"/>
        <v>0</v>
      </c>
      <c r="L233" s="6"/>
      <c r="M233" s="7"/>
    </row>
    <row r="234" ht="15.75" customHeight="1">
      <c r="A234" s="79" t="s">
        <v>167</v>
      </c>
      <c r="B234" s="6"/>
      <c r="C234" s="6"/>
      <c r="D234" s="6"/>
      <c r="E234" s="6"/>
      <c r="F234" s="6"/>
      <c r="G234" s="6"/>
      <c r="H234" s="6"/>
      <c r="I234" s="6"/>
      <c r="J234" s="7"/>
      <c r="K234" s="63">
        <f>SUM(K226:K233)</f>
        <v>2.64</v>
      </c>
      <c r="L234" s="6"/>
      <c r="M234" s="7"/>
    </row>
    <row r="235" ht="15.75" customHeight="1">
      <c r="A235" s="79"/>
      <c r="B235" s="6"/>
      <c r="C235" s="6"/>
      <c r="D235" s="6"/>
      <c r="E235" s="6"/>
      <c r="F235" s="6"/>
      <c r="G235" s="6"/>
      <c r="H235" s="6"/>
      <c r="I235" s="6"/>
      <c r="J235" s="6"/>
      <c r="K235" s="6"/>
      <c r="L235" s="6"/>
      <c r="M235" s="7"/>
    </row>
    <row r="236" ht="15.75" customHeight="1">
      <c r="A236" s="71"/>
      <c r="B236" s="9"/>
      <c r="C236" s="9"/>
      <c r="D236" s="9"/>
      <c r="E236" s="9"/>
      <c r="F236" s="9"/>
      <c r="G236" s="9"/>
      <c r="H236" s="9"/>
      <c r="I236" s="9"/>
      <c r="J236" s="9"/>
      <c r="K236" s="9"/>
      <c r="L236" s="9"/>
      <c r="M236" s="9"/>
    </row>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c r="A279" s="53" t="s">
        <v>146</v>
      </c>
      <c r="B279" s="6"/>
      <c r="C279" s="6"/>
      <c r="D279" s="6"/>
      <c r="E279" s="6"/>
      <c r="F279" s="6"/>
      <c r="G279" s="6"/>
      <c r="H279" s="6"/>
      <c r="I279" s="6"/>
      <c r="J279" s="6"/>
      <c r="K279" s="6"/>
      <c r="L279" s="6"/>
      <c r="M279" s="7"/>
    </row>
    <row r="280" ht="30.75" customHeight="1">
      <c r="A280" s="79"/>
      <c r="B280" s="6"/>
      <c r="C280" s="6"/>
      <c r="D280" s="6"/>
      <c r="E280" s="6"/>
      <c r="F280" s="6"/>
      <c r="G280" s="6"/>
      <c r="H280" s="6"/>
      <c r="I280" s="6"/>
      <c r="J280" s="6"/>
      <c r="K280" s="6"/>
      <c r="L280" s="6"/>
      <c r="M280" s="7"/>
    </row>
    <row r="281" ht="15.75" customHeight="1">
      <c r="A281" s="84" t="s">
        <v>168</v>
      </c>
      <c r="B281" s="9"/>
      <c r="C281" s="9"/>
      <c r="D281" s="9"/>
      <c r="E281" s="9"/>
      <c r="F281" s="9"/>
      <c r="G281" s="9"/>
      <c r="H281" s="9"/>
      <c r="I281" s="9"/>
      <c r="J281" s="9"/>
      <c r="K281" s="9"/>
      <c r="L281" s="9"/>
      <c r="M281" s="10"/>
      <c r="O281" s="85" t="s">
        <v>169</v>
      </c>
    </row>
    <row r="282" ht="15.75" customHeight="1">
      <c r="A282" s="12" t="str">
        <f>A31</f>
        <v>TRAMOS</v>
      </c>
      <c r="B282" s="10"/>
      <c r="C282" s="86" t="s">
        <v>170</v>
      </c>
      <c r="D282" s="10"/>
      <c r="E282" s="12" t="s">
        <v>171</v>
      </c>
      <c r="F282" s="10"/>
      <c r="G282" s="62" t="s">
        <v>172</v>
      </c>
      <c r="H282" s="7"/>
      <c r="I282" s="87" t="s">
        <v>173</v>
      </c>
      <c r="J282" s="88" t="s">
        <v>174</v>
      </c>
      <c r="K282" s="89"/>
      <c r="L282" s="90" t="s">
        <v>175</v>
      </c>
      <c r="M282" s="34"/>
      <c r="O282" s="91" t="s">
        <v>176</v>
      </c>
    </row>
    <row r="283" ht="15.75" customHeight="1">
      <c r="A283" s="19"/>
      <c r="B283" s="21"/>
      <c r="C283" s="19"/>
      <c r="D283" s="21"/>
      <c r="E283" s="19"/>
      <c r="F283" s="21"/>
      <c r="G283" s="92" t="s">
        <v>177</v>
      </c>
      <c r="H283" s="92" t="s">
        <v>178</v>
      </c>
      <c r="I283" s="19"/>
      <c r="J283" s="93"/>
      <c r="K283" s="4"/>
      <c r="L283" s="94" t="s">
        <v>179</v>
      </c>
      <c r="M283" s="95" t="s">
        <v>178</v>
      </c>
      <c r="O283" s="72" t="s">
        <v>138</v>
      </c>
    </row>
    <row r="284" ht="15.75" customHeight="1">
      <c r="A284" s="63" t="str">
        <f t="shared" ref="A284:A294" si="13">A32</f>
        <v>A - Calefactor 1</v>
      </c>
      <c r="B284" s="7"/>
      <c r="C284" s="63" t="str">
        <f t="shared" ref="C284:C294" si="14">F32</f>
        <v/>
      </c>
      <c r="D284" s="6"/>
      <c r="E284" s="63" t="str">
        <f t="shared" ref="E284:E294" si="15">H32</f>
        <v/>
      </c>
      <c r="F284" s="7"/>
      <c r="G284" s="96">
        <f t="shared" ref="G284:G287" si="16">J32*1000</f>
        <v>19</v>
      </c>
      <c r="H284" s="96" t="str">
        <f t="shared" ref="H284:H294" si="17">L32</f>
        <v/>
      </c>
      <c r="I284" s="63">
        <f>K114</f>
        <v>0</v>
      </c>
      <c r="J284" s="97">
        <f t="shared" ref="J284:J294" si="18">C284+I284</f>
        <v>0</v>
      </c>
      <c r="K284" s="98"/>
      <c r="L284" s="99"/>
      <c r="M284" s="100"/>
      <c r="O284" s="101" t="s">
        <v>180</v>
      </c>
    </row>
    <row r="285" ht="15.75" customHeight="1">
      <c r="A285" s="63" t="str">
        <f t="shared" si="13"/>
        <v>B - Calefactor 2</v>
      </c>
      <c r="B285" s="7"/>
      <c r="C285" s="63" t="str">
        <f t="shared" si="14"/>
        <v/>
      </c>
      <c r="D285" s="6"/>
      <c r="E285" s="63" t="str">
        <f t="shared" si="15"/>
        <v/>
      </c>
      <c r="F285" s="7"/>
      <c r="G285" s="96">
        <f t="shared" si="16"/>
        <v>0</v>
      </c>
      <c r="H285" s="96" t="str">
        <f t="shared" si="17"/>
        <v/>
      </c>
      <c r="I285" s="63">
        <f>K126</f>
        <v>0</v>
      </c>
      <c r="J285" s="97">
        <f t="shared" si="18"/>
        <v>0</v>
      </c>
      <c r="K285" s="98"/>
      <c r="L285" s="102"/>
      <c r="M285" s="103"/>
      <c r="O285" s="73" t="s">
        <v>181</v>
      </c>
      <c r="P285" s="74" t="s">
        <v>140</v>
      </c>
    </row>
    <row r="286" ht="15.75" customHeight="1">
      <c r="A286" s="63" t="str">
        <f t="shared" si="13"/>
        <v>C - Cocina</v>
      </c>
      <c r="B286" s="7"/>
      <c r="C286" s="63" t="str">
        <f t="shared" si="14"/>
        <v/>
      </c>
      <c r="D286" s="6"/>
      <c r="E286" s="63" t="str">
        <f t="shared" si="15"/>
        <v/>
      </c>
      <c r="F286" s="7"/>
      <c r="G286" s="96">
        <f t="shared" si="16"/>
        <v>0</v>
      </c>
      <c r="H286" s="96" t="str">
        <f t="shared" si="17"/>
        <v/>
      </c>
      <c r="I286" s="63">
        <f>K138</f>
        <v>2.64</v>
      </c>
      <c r="J286" s="97">
        <f t="shared" si="18"/>
        <v>2.64</v>
      </c>
      <c r="K286" s="98"/>
      <c r="L286" s="102"/>
      <c r="M286" s="103"/>
      <c r="O286" s="72" t="s">
        <v>141</v>
      </c>
    </row>
    <row r="287" ht="15.75" customHeight="1">
      <c r="A287" s="63" t="str">
        <f t="shared" si="13"/>
        <v>C - Calefón</v>
      </c>
      <c r="B287" s="7"/>
      <c r="C287" s="63" t="str">
        <f t="shared" si="14"/>
        <v/>
      </c>
      <c r="D287" s="6"/>
      <c r="E287" s="63" t="str">
        <f t="shared" si="15"/>
        <v/>
      </c>
      <c r="F287" s="7"/>
      <c r="G287" s="96">
        <f t="shared" si="16"/>
        <v>0</v>
      </c>
      <c r="H287" s="96" t="str">
        <f t="shared" si="17"/>
        <v/>
      </c>
      <c r="I287" s="63">
        <f>K150</f>
        <v>2.64</v>
      </c>
      <c r="J287" s="97">
        <f t="shared" si="18"/>
        <v>2.64</v>
      </c>
      <c r="K287" s="98"/>
      <c r="L287" s="102"/>
      <c r="M287" s="103"/>
      <c r="O287" s="101" t="s">
        <v>182</v>
      </c>
    </row>
    <row r="288" ht="15.75" customHeight="1">
      <c r="A288" s="63" t="str">
        <f t="shared" si="13"/>
        <v>Medidor - A</v>
      </c>
      <c r="B288" s="7"/>
      <c r="C288" s="63" t="str">
        <f t="shared" si="14"/>
        <v/>
      </c>
      <c r="D288" s="6"/>
      <c r="E288" s="63" t="str">
        <f t="shared" si="15"/>
        <v/>
      </c>
      <c r="F288" s="7"/>
      <c r="G288" s="96">
        <f t="shared" ref="G288:G294" si="19">J36/1000</f>
        <v>0</v>
      </c>
      <c r="H288" s="96" t="str">
        <f t="shared" si="17"/>
        <v/>
      </c>
      <c r="I288" s="63">
        <f>K162</f>
        <v>2.64</v>
      </c>
      <c r="J288" s="97">
        <f t="shared" si="18"/>
        <v>2.64</v>
      </c>
      <c r="K288" s="98"/>
      <c r="L288" s="102"/>
      <c r="M288" s="103"/>
      <c r="O288" s="73" t="s">
        <v>181</v>
      </c>
      <c r="P288" s="74" t="s">
        <v>143</v>
      </c>
    </row>
    <row r="289" ht="15.75" customHeight="1">
      <c r="A289" s="63" t="str">
        <f t="shared" si="13"/>
        <v>A - B</v>
      </c>
      <c r="B289" s="7"/>
      <c r="C289" s="63" t="str">
        <f t="shared" si="14"/>
        <v/>
      </c>
      <c r="D289" s="6"/>
      <c r="E289" s="63" t="str">
        <f t="shared" si="15"/>
        <v/>
      </c>
      <c r="F289" s="7"/>
      <c r="G289" s="96">
        <f t="shared" si="19"/>
        <v>0</v>
      </c>
      <c r="H289" s="96" t="str">
        <f t="shared" si="17"/>
        <v/>
      </c>
      <c r="I289" s="63">
        <f>K174</f>
        <v>2.64</v>
      </c>
      <c r="J289" s="97">
        <f t="shared" si="18"/>
        <v>2.64</v>
      </c>
      <c r="K289" s="98"/>
      <c r="L289" s="102"/>
      <c r="M289" s="103"/>
      <c r="O289" s="75" t="s">
        <v>144</v>
      </c>
    </row>
    <row r="290" ht="15.75" customHeight="1">
      <c r="A290" s="63" t="str">
        <f t="shared" si="13"/>
        <v>B - C</v>
      </c>
      <c r="B290" s="7"/>
      <c r="C290" s="63" t="str">
        <f t="shared" si="14"/>
        <v/>
      </c>
      <c r="D290" s="6"/>
      <c r="E290" s="63" t="str">
        <f t="shared" si="15"/>
        <v/>
      </c>
      <c r="F290" s="7"/>
      <c r="G290" s="96">
        <f t="shared" si="19"/>
        <v>0</v>
      </c>
      <c r="H290" s="96" t="str">
        <f t="shared" si="17"/>
        <v/>
      </c>
      <c r="I290" s="63">
        <f>K186</f>
        <v>2.64</v>
      </c>
      <c r="J290" s="97">
        <f t="shared" si="18"/>
        <v>2.64</v>
      </c>
      <c r="K290" s="98"/>
      <c r="L290" s="102"/>
      <c r="M290" s="103"/>
      <c r="O290" s="101" t="s">
        <v>183</v>
      </c>
    </row>
    <row r="291" ht="15.75" customHeight="1">
      <c r="A291" s="63" t="str">
        <f t="shared" si="13"/>
        <v>-</v>
      </c>
      <c r="B291" s="7"/>
      <c r="C291" s="63" t="str">
        <f t="shared" si="14"/>
        <v/>
      </c>
      <c r="D291" s="6"/>
      <c r="E291" s="63" t="str">
        <f t="shared" si="15"/>
        <v/>
      </c>
      <c r="F291" s="7"/>
      <c r="G291" s="96">
        <f t="shared" si="19"/>
        <v>0</v>
      </c>
      <c r="H291" s="96" t="str">
        <f t="shared" si="17"/>
        <v/>
      </c>
      <c r="I291" s="63">
        <f>K198</f>
        <v>2.64</v>
      </c>
      <c r="J291" s="97">
        <f t="shared" si="18"/>
        <v>2.64</v>
      </c>
      <c r="K291" s="98"/>
      <c r="L291" s="102"/>
      <c r="M291" s="103"/>
      <c r="O291" s="73" t="s">
        <v>181</v>
      </c>
      <c r="P291" s="101" t="s">
        <v>145</v>
      </c>
    </row>
    <row r="292" ht="15.75" customHeight="1">
      <c r="A292" s="63" t="str">
        <f t="shared" si="13"/>
        <v>-</v>
      </c>
      <c r="B292" s="6"/>
      <c r="C292" s="63" t="str">
        <f t="shared" si="14"/>
        <v/>
      </c>
      <c r="D292" s="6"/>
      <c r="E292" s="63" t="str">
        <f t="shared" si="15"/>
        <v/>
      </c>
      <c r="F292" s="7"/>
      <c r="G292" s="96">
        <f t="shared" si="19"/>
        <v>0</v>
      </c>
      <c r="H292" s="96" t="str">
        <f t="shared" si="17"/>
        <v/>
      </c>
      <c r="I292" s="63">
        <f>K210</f>
        <v>2.64</v>
      </c>
      <c r="J292" s="97">
        <f t="shared" si="18"/>
        <v>2.64</v>
      </c>
      <c r="K292" s="98"/>
      <c r="L292" s="102"/>
      <c r="M292" s="103"/>
      <c r="O292" s="72"/>
    </row>
    <row r="293" ht="15.75" customHeight="1">
      <c r="A293" s="63" t="str">
        <f t="shared" si="13"/>
        <v>-</v>
      </c>
      <c r="B293" s="6"/>
      <c r="C293" s="63" t="str">
        <f t="shared" si="14"/>
        <v/>
      </c>
      <c r="D293" s="6"/>
      <c r="E293" s="63" t="str">
        <f t="shared" si="15"/>
        <v/>
      </c>
      <c r="F293" s="7"/>
      <c r="G293" s="96">
        <f t="shared" si="19"/>
        <v>0</v>
      </c>
      <c r="H293" s="96" t="str">
        <f t="shared" si="17"/>
        <v/>
      </c>
      <c r="I293" s="63">
        <f>K222</f>
        <v>2.64</v>
      </c>
      <c r="J293" s="97">
        <f t="shared" si="18"/>
        <v>2.64</v>
      </c>
      <c r="K293" s="98"/>
      <c r="L293" s="102"/>
      <c r="M293" s="103"/>
      <c r="O293" s="91" t="s">
        <v>184</v>
      </c>
    </row>
    <row r="294" ht="15.75" customHeight="1">
      <c r="A294" s="104" t="str">
        <f t="shared" si="13"/>
        <v>-</v>
      </c>
      <c r="B294" s="105"/>
      <c r="C294" s="63" t="str">
        <f t="shared" si="14"/>
        <v/>
      </c>
      <c r="D294" s="6"/>
      <c r="E294" s="63" t="str">
        <f t="shared" si="15"/>
        <v/>
      </c>
      <c r="F294" s="7"/>
      <c r="G294" s="96">
        <f t="shared" si="19"/>
        <v>0</v>
      </c>
      <c r="H294" s="96" t="str">
        <f t="shared" si="17"/>
        <v/>
      </c>
      <c r="I294" s="63">
        <f>K234</f>
        <v>2.64</v>
      </c>
      <c r="J294" s="106">
        <f t="shared" si="18"/>
        <v>2.64</v>
      </c>
      <c r="K294" s="4"/>
      <c r="L294" s="107"/>
      <c r="M294" s="108"/>
      <c r="O294" s="72" t="s">
        <v>185</v>
      </c>
    </row>
    <row r="295" ht="15.75" customHeight="1">
      <c r="A295" s="109" t="s">
        <v>186</v>
      </c>
      <c r="B295" s="6"/>
      <c r="C295" s="6"/>
      <c r="D295" s="6"/>
      <c r="E295" s="6"/>
      <c r="F295" s="6"/>
      <c r="G295" s="6"/>
      <c r="H295" s="6"/>
      <c r="I295" s="6"/>
      <c r="J295" s="6"/>
      <c r="K295" s="6"/>
      <c r="L295" s="6"/>
      <c r="M295" s="7"/>
      <c r="O295" s="110" t="s">
        <v>187</v>
      </c>
    </row>
    <row r="296" ht="31.5" customHeight="1">
      <c r="A296" s="27"/>
      <c r="B296" s="6"/>
      <c r="C296" s="6"/>
      <c r="D296" s="6"/>
      <c r="E296" s="6"/>
      <c r="F296" s="6"/>
      <c r="G296" s="6"/>
      <c r="H296" s="6"/>
      <c r="I296" s="6"/>
      <c r="J296" s="6"/>
      <c r="K296" s="6"/>
      <c r="L296" s="6"/>
      <c r="M296" s="7"/>
    </row>
    <row r="297" ht="15.75" customHeight="1">
      <c r="A297" s="84" t="s">
        <v>188</v>
      </c>
      <c r="B297" s="9"/>
      <c r="C297" s="9"/>
      <c r="D297" s="9"/>
      <c r="E297" s="9"/>
      <c r="F297" s="9"/>
      <c r="G297" s="9"/>
      <c r="H297" s="9"/>
      <c r="I297" s="9"/>
      <c r="J297" s="9"/>
      <c r="K297" s="9"/>
      <c r="L297" s="9"/>
      <c r="M297" s="10"/>
    </row>
    <row r="298" ht="15.75" customHeight="1">
      <c r="A298" s="62" t="s">
        <v>189</v>
      </c>
      <c r="B298" s="7"/>
      <c r="C298" s="111" t="s">
        <v>190</v>
      </c>
      <c r="D298" s="6"/>
      <c r="E298" s="6"/>
      <c r="F298" s="6"/>
      <c r="G298" s="6"/>
      <c r="H298" s="6"/>
      <c r="I298" s="6"/>
      <c r="J298" s="6"/>
      <c r="K298" s="6"/>
      <c r="L298" s="6"/>
      <c r="M298" s="7"/>
    </row>
    <row r="299" ht="15.75" customHeight="1">
      <c r="A299" s="62" t="s">
        <v>191</v>
      </c>
      <c r="B299" s="7"/>
      <c r="C299" s="111" t="s">
        <v>190</v>
      </c>
      <c r="D299" s="6"/>
      <c r="E299" s="6"/>
      <c r="F299" s="6"/>
      <c r="G299" s="6"/>
      <c r="H299" s="6"/>
      <c r="I299" s="6"/>
      <c r="J299" s="6"/>
      <c r="K299" s="6"/>
      <c r="L299" s="6"/>
      <c r="M299" s="7"/>
    </row>
    <row r="300" ht="15.75" customHeight="1">
      <c r="A300" s="62" t="s">
        <v>192</v>
      </c>
      <c r="B300" s="7"/>
      <c r="C300" s="111" t="s">
        <v>190</v>
      </c>
      <c r="D300" s="6"/>
      <c r="E300" s="6"/>
      <c r="F300" s="6"/>
      <c r="G300" s="6"/>
      <c r="H300" s="6"/>
      <c r="I300" s="6"/>
      <c r="J300" s="6"/>
      <c r="K300" s="6"/>
      <c r="L300" s="6"/>
      <c r="M300" s="7"/>
    </row>
    <row r="301" ht="15.75" customHeight="1">
      <c r="A301" s="62" t="s">
        <v>193</v>
      </c>
      <c r="B301" s="7"/>
      <c r="C301" s="111" t="s">
        <v>190</v>
      </c>
      <c r="D301" s="6"/>
      <c r="E301" s="6"/>
      <c r="F301" s="6"/>
      <c r="G301" s="6"/>
      <c r="H301" s="6"/>
      <c r="I301" s="6"/>
      <c r="J301" s="6"/>
      <c r="K301" s="6"/>
      <c r="L301" s="6"/>
      <c r="M301" s="7"/>
    </row>
    <row r="302" ht="15.75" customHeight="1">
      <c r="A302" s="62" t="s">
        <v>194</v>
      </c>
      <c r="B302" s="7"/>
      <c r="C302" s="111" t="s">
        <v>195</v>
      </c>
      <c r="D302" s="6"/>
      <c r="E302" s="6"/>
      <c r="F302" s="6"/>
      <c r="G302" s="6"/>
      <c r="H302" s="6"/>
      <c r="I302" s="6"/>
      <c r="J302" s="6"/>
      <c r="K302" s="6"/>
      <c r="L302" s="6"/>
      <c r="M302" s="7"/>
    </row>
    <row r="303" ht="33.0" customHeight="1">
      <c r="A303" s="112"/>
      <c r="B303" s="20"/>
      <c r="C303" s="20"/>
      <c r="D303" s="20"/>
      <c r="E303" s="20"/>
      <c r="F303" s="20"/>
      <c r="G303" s="20"/>
      <c r="H303" s="20"/>
      <c r="I303" s="20"/>
      <c r="J303" s="20"/>
      <c r="K303" s="20"/>
      <c r="L303" s="20"/>
      <c r="M303" s="21"/>
    </row>
    <row r="304" ht="15.75" customHeight="1">
      <c r="A304" s="113" t="s">
        <v>196</v>
      </c>
      <c r="B304" s="114"/>
      <c r="C304" s="114"/>
      <c r="D304" s="114"/>
      <c r="E304" s="114"/>
      <c r="F304" s="114"/>
      <c r="G304" s="114"/>
      <c r="H304" s="114"/>
      <c r="I304" s="114"/>
      <c r="J304" s="114"/>
      <c r="K304" s="114"/>
      <c r="L304" s="114"/>
      <c r="M304" s="115"/>
      <c r="N304" s="22"/>
      <c r="Q304" s="22"/>
      <c r="R304" s="22"/>
      <c r="S304" s="22"/>
      <c r="T304" s="22"/>
      <c r="U304" s="22"/>
      <c r="V304" s="22"/>
      <c r="W304" s="22"/>
      <c r="X304" s="22"/>
      <c r="Y304" s="22"/>
      <c r="Z304" s="22"/>
      <c r="AA304" s="22"/>
      <c r="AB304" s="22"/>
      <c r="AC304" s="22"/>
      <c r="AD304" s="22"/>
      <c r="AE304" s="22"/>
    </row>
    <row r="305" ht="15.75" customHeight="1">
      <c r="A305" s="62" t="s">
        <v>197</v>
      </c>
      <c r="B305" s="6"/>
      <c r="C305" s="64">
        <f>J28</f>
        <v>0</v>
      </c>
      <c r="D305" s="6"/>
      <c r="E305" s="6"/>
      <c r="F305" s="6"/>
      <c r="G305" s="6"/>
      <c r="H305" s="6"/>
      <c r="I305" s="6"/>
      <c r="J305" s="6"/>
      <c r="K305" s="6"/>
      <c r="L305" s="6"/>
      <c r="M305" s="7"/>
      <c r="N305" s="22"/>
      <c r="Q305" s="22"/>
      <c r="R305" s="22"/>
      <c r="S305" s="22"/>
      <c r="T305" s="22"/>
      <c r="U305" s="22"/>
      <c r="V305" s="22"/>
      <c r="W305" s="22"/>
      <c r="X305" s="22"/>
      <c r="Y305" s="22"/>
      <c r="Z305" s="22"/>
      <c r="AA305" s="22"/>
      <c r="AB305" s="22"/>
      <c r="AC305" s="22"/>
      <c r="AD305" s="22"/>
      <c r="AE305" s="22"/>
    </row>
    <row r="306" ht="15.75" customHeight="1">
      <c r="A306" s="62" t="s">
        <v>198</v>
      </c>
      <c r="B306" s="6"/>
      <c r="C306" s="111" t="s">
        <v>199</v>
      </c>
      <c r="D306" s="6"/>
      <c r="E306" s="6"/>
      <c r="F306" s="6"/>
      <c r="G306" s="6"/>
      <c r="H306" s="6"/>
      <c r="I306" s="6"/>
      <c r="J306" s="6"/>
      <c r="K306" s="6"/>
      <c r="L306" s="6"/>
      <c r="M306" s="7"/>
      <c r="N306" s="22"/>
      <c r="Q306" s="22"/>
      <c r="R306" s="22"/>
      <c r="S306" s="22"/>
      <c r="T306" s="22"/>
      <c r="U306" s="22"/>
      <c r="V306" s="22"/>
      <c r="W306" s="22"/>
      <c r="X306" s="22"/>
      <c r="Y306" s="22"/>
      <c r="Z306" s="22"/>
      <c r="AA306" s="22"/>
      <c r="AB306" s="22"/>
      <c r="AC306" s="22"/>
      <c r="AD306" s="22"/>
      <c r="AE306" s="22"/>
    </row>
    <row r="307" ht="15.75" customHeight="1">
      <c r="A307" s="62" t="s">
        <v>200</v>
      </c>
      <c r="B307" s="6"/>
      <c r="C307" s="111" t="s">
        <v>201</v>
      </c>
      <c r="D307" s="6"/>
      <c r="E307" s="6"/>
      <c r="F307" s="6"/>
      <c r="G307" s="6"/>
      <c r="H307" s="6"/>
      <c r="I307" s="6"/>
      <c r="J307" s="6"/>
      <c r="K307" s="6"/>
      <c r="L307" s="6"/>
      <c r="M307" s="7"/>
      <c r="N307" s="22"/>
      <c r="Q307" s="22"/>
      <c r="R307" s="22"/>
      <c r="S307" s="22"/>
      <c r="T307" s="22"/>
      <c r="U307" s="22"/>
      <c r="V307" s="22"/>
      <c r="W307" s="22"/>
      <c r="X307" s="22"/>
      <c r="Y307" s="22"/>
      <c r="Z307" s="22"/>
      <c r="AA307" s="22"/>
      <c r="AB307" s="22"/>
      <c r="AC307" s="22"/>
      <c r="AD307" s="22"/>
      <c r="AE307" s="22"/>
    </row>
    <row r="308" ht="15.75" customHeight="1">
      <c r="A308" s="116"/>
      <c r="B308" s="6"/>
      <c r="C308" s="6"/>
      <c r="D308" s="6"/>
      <c r="E308" s="6"/>
      <c r="F308" s="6"/>
      <c r="G308" s="6"/>
      <c r="H308" s="6"/>
      <c r="I308" s="6"/>
      <c r="J308" s="6"/>
      <c r="K308" s="6"/>
      <c r="L308" s="6"/>
      <c r="M308" s="7"/>
      <c r="N308" s="22"/>
      <c r="Q308" s="22"/>
      <c r="R308" s="22"/>
      <c r="S308" s="22"/>
      <c r="T308" s="22"/>
      <c r="U308" s="22"/>
      <c r="V308" s="22"/>
      <c r="W308" s="22"/>
      <c r="X308" s="22"/>
      <c r="Y308" s="22"/>
      <c r="Z308" s="22"/>
      <c r="AA308" s="22"/>
      <c r="AB308" s="22"/>
      <c r="AC308" s="22"/>
      <c r="AD308" s="22"/>
      <c r="AE308" s="22"/>
    </row>
    <row r="309" ht="37.5" customHeight="1">
      <c r="A309" s="117" t="s">
        <v>202</v>
      </c>
      <c r="B309" s="6"/>
      <c r="C309" s="6"/>
      <c r="D309" s="6"/>
      <c r="E309" s="6"/>
      <c r="F309" s="6"/>
      <c r="G309" s="6"/>
      <c r="H309" s="6"/>
      <c r="I309" s="6"/>
      <c r="J309" s="6"/>
      <c r="K309" s="6"/>
      <c r="L309" s="6"/>
      <c r="M309" s="7"/>
      <c r="N309" s="22"/>
      <c r="Q309" s="22"/>
      <c r="R309" s="22"/>
      <c r="S309" s="22"/>
      <c r="T309" s="22"/>
      <c r="U309" s="22"/>
      <c r="V309" s="22"/>
      <c r="W309" s="22"/>
      <c r="X309" s="22"/>
      <c r="Y309" s="22"/>
      <c r="Z309" s="22"/>
      <c r="AA309" s="22"/>
      <c r="AB309" s="22"/>
      <c r="AC309" s="22"/>
      <c r="AD309" s="22"/>
      <c r="AE309" s="22"/>
    </row>
    <row r="310" ht="15.75" customHeight="1">
      <c r="A310" s="118"/>
      <c r="B310" s="9"/>
      <c r="C310" s="9"/>
      <c r="D310" s="9"/>
      <c r="E310" s="9"/>
      <c r="F310" s="9"/>
      <c r="G310" s="9"/>
      <c r="H310" s="9"/>
      <c r="I310" s="9"/>
      <c r="J310" s="9"/>
      <c r="K310" s="9"/>
      <c r="L310" s="9"/>
      <c r="M310" s="10"/>
    </row>
    <row r="311" ht="15.75" customHeight="1">
      <c r="A311" s="119" t="s">
        <v>92</v>
      </c>
      <c r="B311" s="33"/>
      <c r="C311" s="33"/>
      <c r="D311" s="33"/>
      <c r="E311" s="33"/>
      <c r="F311" s="33"/>
      <c r="G311" s="33"/>
      <c r="H311" s="33"/>
      <c r="I311" s="33"/>
      <c r="J311" s="33"/>
      <c r="K311" s="33"/>
      <c r="L311" s="33"/>
      <c r="M311" s="34"/>
    </row>
    <row r="312" ht="15.75" customHeight="1">
      <c r="A312" s="120" t="s">
        <v>203</v>
      </c>
      <c r="B312" s="6"/>
      <c r="C312" s="6"/>
      <c r="D312" s="6"/>
      <c r="E312" s="6"/>
      <c r="F312" s="6"/>
      <c r="G312" s="6"/>
      <c r="H312" s="6"/>
      <c r="I312" s="6"/>
      <c r="J312" s="6"/>
      <c r="K312" s="6"/>
      <c r="L312" s="6"/>
      <c r="M312" s="36"/>
    </row>
    <row r="313" ht="15.75" customHeight="1">
      <c r="A313" s="120" t="s">
        <v>204</v>
      </c>
      <c r="B313" s="6"/>
      <c r="C313" s="6"/>
      <c r="D313" s="6"/>
      <c r="E313" s="6"/>
      <c r="F313" s="6"/>
      <c r="G313" s="6"/>
      <c r="H313" s="6"/>
      <c r="I313" s="6"/>
      <c r="J313" s="6"/>
      <c r="K313" s="6"/>
      <c r="L313" s="6"/>
      <c r="M313" s="36"/>
    </row>
    <row r="314">
      <c r="A314" s="121" t="s">
        <v>205</v>
      </c>
      <c r="B314" s="6"/>
      <c r="C314" s="6"/>
      <c r="D314" s="6"/>
      <c r="E314" s="6"/>
      <c r="F314" s="6"/>
      <c r="G314" s="6"/>
      <c r="H314" s="6"/>
      <c r="I314" s="6"/>
      <c r="J314" s="6"/>
      <c r="K314" s="6"/>
      <c r="L314" s="6"/>
      <c r="M314" s="36"/>
    </row>
    <row r="315" ht="15.75" customHeight="1">
      <c r="A315" s="120" t="s">
        <v>206</v>
      </c>
      <c r="B315" s="6"/>
      <c r="C315" s="6"/>
      <c r="D315" s="6"/>
      <c r="E315" s="6"/>
      <c r="F315" s="6"/>
      <c r="G315" s="6"/>
      <c r="H315" s="6"/>
      <c r="I315" s="6"/>
      <c r="J315" s="6"/>
      <c r="K315" s="6"/>
      <c r="L315" s="6"/>
      <c r="M315" s="36"/>
    </row>
    <row r="316" ht="15.75" customHeight="1">
      <c r="A316" s="38"/>
      <c r="B316" s="6"/>
      <c r="C316" s="6"/>
      <c r="D316" s="6"/>
      <c r="E316" s="6"/>
      <c r="F316" s="6"/>
      <c r="G316" s="6"/>
      <c r="H316" s="6"/>
      <c r="I316" s="6"/>
      <c r="J316" s="6"/>
      <c r="K316" s="6"/>
      <c r="L316" s="6"/>
      <c r="M316" s="36"/>
    </row>
    <row r="317" ht="15.75" customHeight="1">
      <c r="A317" s="38"/>
      <c r="B317" s="6"/>
      <c r="C317" s="6"/>
      <c r="D317" s="6"/>
      <c r="E317" s="6"/>
      <c r="F317" s="6"/>
      <c r="G317" s="6"/>
      <c r="H317" s="6"/>
      <c r="I317" s="6"/>
      <c r="J317" s="6"/>
      <c r="K317" s="6"/>
      <c r="L317" s="6"/>
      <c r="M317" s="36"/>
    </row>
    <row r="318" ht="15.75" customHeight="1">
      <c r="A318" s="38" t="s">
        <v>97</v>
      </c>
      <c r="B318" s="6"/>
      <c r="C318" s="6"/>
      <c r="D318" s="6"/>
      <c r="E318" s="6"/>
      <c r="F318" s="6"/>
      <c r="G318" s="6"/>
      <c r="H318" s="6"/>
      <c r="I318" s="6"/>
      <c r="J318" s="6"/>
      <c r="K318" s="6"/>
      <c r="L318" s="6"/>
      <c r="M318" s="36"/>
    </row>
    <row r="319" ht="15.75" customHeight="1">
      <c r="A319" s="122" t="s">
        <v>207</v>
      </c>
      <c r="B319" s="6"/>
      <c r="C319" s="6"/>
      <c r="D319" s="6"/>
      <c r="E319" s="6"/>
      <c r="F319" s="6"/>
      <c r="G319" s="6"/>
      <c r="H319" s="6"/>
      <c r="I319" s="6"/>
      <c r="J319" s="6"/>
      <c r="K319" s="6"/>
      <c r="L319" s="6"/>
      <c r="M319" s="36"/>
    </row>
    <row r="320" ht="15.75" customHeight="1">
      <c r="A320" s="40" t="s">
        <v>99</v>
      </c>
      <c r="B320" s="41"/>
      <c r="C320" s="41"/>
      <c r="D320" s="41"/>
      <c r="E320" s="41"/>
      <c r="F320" s="41"/>
      <c r="G320" s="41"/>
      <c r="H320" s="41"/>
      <c r="I320" s="41"/>
      <c r="J320" s="41"/>
      <c r="K320" s="41"/>
      <c r="L320" s="41"/>
      <c r="M320" s="42"/>
    </row>
    <row r="321" ht="15.75" customHeight="1">
      <c r="A321" s="123" t="s">
        <v>100</v>
      </c>
      <c r="B321" s="20"/>
      <c r="C321" s="20"/>
      <c r="D321" s="20"/>
      <c r="E321" s="20"/>
      <c r="F321" s="20"/>
      <c r="G321" s="20"/>
      <c r="H321" s="20"/>
      <c r="I321" s="20"/>
      <c r="J321" s="20"/>
      <c r="K321" s="20"/>
      <c r="L321" s="20"/>
      <c r="M321" s="98"/>
    </row>
    <row r="322" ht="15.75" customHeight="1">
      <c r="A322" s="124"/>
      <c r="B322" s="125"/>
      <c r="C322" s="125"/>
      <c r="D322" s="125"/>
      <c r="E322" s="125"/>
      <c r="F322" s="125"/>
      <c r="G322" s="125"/>
      <c r="H322" s="125"/>
      <c r="I322" s="125"/>
      <c r="J322" s="125"/>
      <c r="K322" s="125"/>
      <c r="L322" s="125"/>
      <c r="M322" s="126"/>
    </row>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sheetData>
  <mergeCells count="712">
    <mergeCell ref="A20:B20"/>
    <mergeCell ref="C20:D20"/>
    <mergeCell ref="E20:F20"/>
    <mergeCell ref="G20:M20"/>
    <mergeCell ref="A21:B21"/>
    <mergeCell ref="C21:D21"/>
    <mergeCell ref="E21:F21"/>
    <mergeCell ref="G21:M21"/>
    <mergeCell ref="C22:D22"/>
    <mergeCell ref="E22:F22"/>
    <mergeCell ref="G22:M22"/>
    <mergeCell ref="E24:F24"/>
    <mergeCell ref="G24:M24"/>
    <mergeCell ref="A22:B22"/>
    <mergeCell ref="A23:B23"/>
    <mergeCell ref="C23:D23"/>
    <mergeCell ref="E23:F23"/>
    <mergeCell ref="G23:M23"/>
    <mergeCell ref="A24:B24"/>
    <mergeCell ref="C24:D24"/>
    <mergeCell ref="I5:K5"/>
    <mergeCell ref="L5:M5"/>
    <mergeCell ref="A1:M1"/>
    <mergeCell ref="Q1:S1"/>
    <mergeCell ref="A2:M2"/>
    <mergeCell ref="Q2:S2"/>
    <mergeCell ref="A3:M3"/>
    <mergeCell ref="A4:M4"/>
    <mergeCell ref="A5:G5"/>
    <mergeCell ref="A6:M6"/>
    <mergeCell ref="A7:M7"/>
    <mergeCell ref="A8:M8"/>
    <mergeCell ref="A9:M9"/>
    <mergeCell ref="A10:M10"/>
    <mergeCell ref="A11:M11"/>
    <mergeCell ref="A12:M12"/>
    <mergeCell ref="G18:M18"/>
    <mergeCell ref="G19:M19"/>
    <mergeCell ref="A13:M13"/>
    <mergeCell ref="A14:M14"/>
    <mergeCell ref="A15:M15"/>
    <mergeCell ref="A16:M16"/>
    <mergeCell ref="C17:D17"/>
    <mergeCell ref="E17:F17"/>
    <mergeCell ref="G17:M17"/>
    <mergeCell ref="A17:B17"/>
    <mergeCell ref="A18:B18"/>
    <mergeCell ref="C18:D18"/>
    <mergeCell ref="E18:F18"/>
    <mergeCell ref="A19:B19"/>
    <mergeCell ref="C19:D19"/>
    <mergeCell ref="E19:F19"/>
    <mergeCell ref="D28:F28"/>
    <mergeCell ref="G28:I28"/>
    <mergeCell ref="A25:B25"/>
    <mergeCell ref="C25:D25"/>
    <mergeCell ref="E25:F25"/>
    <mergeCell ref="G25:M25"/>
    <mergeCell ref="A26:M26"/>
    <mergeCell ref="A27:M27"/>
    <mergeCell ref="A28:C28"/>
    <mergeCell ref="J31:K31"/>
    <mergeCell ref="L31:M31"/>
    <mergeCell ref="J28:M28"/>
    <mergeCell ref="A29:M29"/>
    <mergeCell ref="A30:M30"/>
    <mergeCell ref="A31:C31"/>
    <mergeCell ref="D31:E31"/>
    <mergeCell ref="F31:G31"/>
    <mergeCell ref="H31:I31"/>
    <mergeCell ref="H33:I33"/>
    <mergeCell ref="J33:K33"/>
    <mergeCell ref="H34:I34"/>
    <mergeCell ref="J34:K34"/>
    <mergeCell ref="L34:M34"/>
    <mergeCell ref="H35:I35"/>
    <mergeCell ref="J35:K35"/>
    <mergeCell ref="L35:M35"/>
    <mergeCell ref="A32:C32"/>
    <mergeCell ref="D32:E32"/>
    <mergeCell ref="F32:G32"/>
    <mergeCell ref="H32:I32"/>
    <mergeCell ref="J32:K32"/>
    <mergeCell ref="L32:M32"/>
    <mergeCell ref="A33:C33"/>
    <mergeCell ref="L33:M33"/>
    <mergeCell ref="D33:E33"/>
    <mergeCell ref="F33:G33"/>
    <mergeCell ref="A34:C34"/>
    <mergeCell ref="D34:E34"/>
    <mergeCell ref="F34:G34"/>
    <mergeCell ref="D35:E35"/>
    <mergeCell ref="F35:G35"/>
    <mergeCell ref="A35:C35"/>
    <mergeCell ref="A36:C36"/>
    <mergeCell ref="D36:E36"/>
    <mergeCell ref="F36:G36"/>
    <mergeCell ref="H36:I36"/>
    <mergeCell ref="J36:K36"/>
    <mergeCell ref="L36:M36"/>
    <mergeCell ref="H38:I38"/>
    <mergeCell ref="J38:K38"/>
    <mergeCell ref="H39:I39"/>
    <mergeCell ref="J39:K39"/>
    <mergeCell ref="L39:M39"/>
    <mergeCell ref="H40:I40"/>
    <mergeCell ref="J40:K40"/>
    <mergeCell ref="L40:M40"/>
    <mergeCell ref="A37:C37"/>
    <mergeCell ref="D37:E37"/>
    <mergeCell ref="F37:G37"/>
    <mergeCell ref="H37:I37"/>
    <mergeCell ref="J37:K37"/>
    <mergeCell ref="L37:M37"/>
    <mergeCell ref="A38:C38"/>
    <mergeCell ref="L38:M38"/>
    <mergeCell ref="D38:E38"/>
    <mergeCell ref="F38:G38"/>
    <mergeCell ref="A39:C39"/>
    <mergeCell ref="D39:E39"/>
    <mergeCell ref="F39:G39"/>
    <mergeCell ref="D40:E40"/>
    <mergeCell ref="F40:G40"/>
    <mergeCell ref="A40:C40"/>
    <mergeCell ref="A41:C41"/>
    <mergeCell ref="D41:E41"/>
    <mergeCell ref="F41:G41"/>
    <mergeCell ref="H41:I41"/>
    <mergeCell ref="J41:K41"/>
    <mergeCell ref="L41:M41"/>
    <mergeCell ref="H43:I43"/>
    <mergeCell ref="J43:K43"/>
    <mergeCell ref="H44:I44"/>
    <mergeCell ref="J44:K44"/>
    <mergeCell ref="L44:M44"/>
    <mergeCell ref="H45:I45"/>
    <mergeCell ref="J45:K45"/>
    <mergeCell ref="L45:M45"/>
    <mergeCell ref="A42:C42"/>
    <mergeCell ref="D42:E42"/>
    <mergeCell ref="F42:G42"/>
    <mergeCell ref="H42:I42"/>
    <mergeCell ref="J42:K42"/>
    <mergeCell ref="L42:M42"/>
    <mergeCell ref="A43:C43"/>
    <mergeCell ref="L43:M43"/>
    <mergeCell ref="D43:E43"/>
    <mergeCell ref="F43:G43"/>
    <mergeCell ref="A44:C44"/>
    <mergeCell ref="D44:E44"/>
    <mergeCell ref="F44:G44"/>
    <mergeCell ref="D45:E45"/>
    <mergeCell ref="F45:G45"/>
    <mergeCell ref="H113:J113"/>
    <mergeCell ref="K113:M113"/>
    <mergeCell ref="B111:D111"/>
    <mergeCell ref="B112:D112"/>
    <mergeCell ref="E112:G112"/>
    <mergeCell ref="H112:J112"/>
    <mergeCell ref="K112:M112"/>
    <mergeCell ref="B113:D113"/>
    <mergeCell ref="E113:G113"/>
    <mergeCell ref="H117:J117"/>
    <mergeCell ref="K117:M117"/>
    <mergeCell ref="A114:J114"/>
    <mergeCell ref="K114:M114"/>
    <mergeCell ref="A115:M115"/>
    <mergeCell ref="A116:D116"/>
    <mergeCell ref="E116:M116"/>
    <mergeCell ref="B117:D117"/>
    <mergeCell ref="E117:G117"/>
    <mergeCell ref="B107:D107"/>
    <mergeCell ref="B108:D108"/>
    <mergeCell ref="E108:G108"/>
    <mergeCell ref="H108:J108"/>
    <mergeCell ref="K108:M108"/>
    <mergeCell ref="B109:D109"/>
    <mergeCell ref="E109:G109"/>
    <mergeCell ref="B110:D110"/>
    <mergeCell ref="E110:G110"/>
    <mergeCell ref="H110:J110"/>
    <mergeCell ref="K110:M110"/>
    <mergeCell ref="E111:G111"/>
    <mergeCell ref="H111:J111"/>
    <mergeCell ref="K111:M111"/>
    <mergeCell ref="A45:C45"/>
    <mergeCell ref="A46:M46"/>
    <mergeCell ref="A47:M47"/>
    <mergeCell ref="A48:M48"/>
    <mergeCell ref="A49:M49"/>
    <mergeCell ref="A50:M92"/>
    <mergeCell ref="A93:M93"/>
    <mergeCell ref="A94:M94"/>
    <mergeCell ref="A95:M95"/>
    <mergeCell ref="A96:M96"/>
    <mergeCell ref="A97:M97"/>
    <mergeCell ref="A98:M98"/>
    <mergeCell ref="A99:M99"/>
    <mergeCell ref="A100:M100"/>
    <mergeCell ref="H105:J105"/>
    <mergeCell ref="K105:M105"/>
    <mergeCell ref="A101:M101"/>
    <mergeCell ref="A102:M102"/>
    <mergeCell ref="A103:M103"/>
    <mergeCell ref="A104:D104"/>
    <mergeCell ref="E104:M104"/>
    <mergeCell ref="B105:D105"/>
    <mergeCell ref="E105:G105"/>
    <mergeCell ref="B106:D106"/>
    <mergeCell ref="E106:G106"/>
    <mergeCell ref="H106:J106"/>
    <mergeCell ref="K106:M106"/>
    <mergeCell ref="E107:G107"/>
    <mergeCell ref="H107:J107"/>
    <mergeCell ref="K107:M107"/>
    <mergeCell ref="H109:J109"/>
    <mergeCell ref="K109:M109"/>
    <mergeCell ref="H121:J121"/>
    <mergeCell ref="K121:M121"/>
    <mergeCell ref="A126:J126"/>
    <mergeCell ref="K126:M126"/>
    <mergeCell ref="A127:M127"/>
    <mergeCell ref="A128:D128"/>
    <mergeCell ref="E128:M128"/>
    <mergeCell ref="B129:D129"/>
    <mergeCell ref="E129:G129"/>
    <mergeCell ref="B130:D130"/>
    <mergeCell ref="E130:G130"/>
    <mergeCell ref="H130:J130"/>
    <mergeCell ref="K130:M130"/>
    <mergeCell ref="E131:G131"/>
    <mergeCell ref="H131:J131"/>
    <mergeCell ref="K131:M131"/>
    <mergeCell ref="H133:J133"/>
    <mergeCell ref="K133:M133"/>
    <mergeCell ref="B131:D131"/>
    <mergeCell ref="B132:D132"/>
    <mergeCell ref="E132:G132"/>
    <mergeCell ref="H132:J132"/>
    <mergeCell ref="K132:M132"/>
    <mergeCell ref="B133:D133"/>
    <mergeCell ref="E133:G133"/>
    <mergeCell ref="B118:D118"/>
    <mergeCell ref="E118:G118"/>
    <mergeCell ref="H118:J118"/>
    <mergeCell ref="K118:M118"/>
    <mergeCell ref="E119:G119"/>
    <mergeCell ref="H119:J119"/>
    <mergeCell ref="K119:M119"/>
    <mergeCell ref="B119:D119"/>
    <mergeCell ref="B120:D120"/>
    <mergeCell ref="E120:G120"/>
    <mergeCell ref="H120:J120"/>
    <mergeCell ref="K120:M120"/>
    <mergeCell ref="B121:D121"/>
    <mergeCell ref="E121:G121"/>
    <mergeCell ref="B122:D122"/>
    <mergeCell ref="E122:G122"/>
    <mergeCell ref="H122:J122"/>
    <mergeCell ref="K122:M122"/>
    <mergeCell ref="E123:G123"/>
    <mergeCell ref="H123:J123"/>
    <mergeCell ref="K123:M123"/>
    <mergeCell ref="H125:J125"/>
    <mergeCell ref="K125:M125"/>
    <mergeCell ref="B123:D123"/>
    <mergeCell ref="B124:D124"/>
    <mergeCell ref="E124:G124"/>
    <mergeCell ref="H124:J124"/>
    <mergeCell ref="K124:M124"/>
    <mergeCell ref="B125:D125"/>
    <mergeCell ref="E125:G125"/>
    <mergeCell ref="H129:J129"/>
    <mergeCell ref="K129:M129"/>
    <mergeCell ref="H137:J137"/>
    <mergeCell ref="K137:M137"/>
    <mergeCell ref="H149:J149"/>
    <mergeCell ref="K149:M149"/>
    <mergeCell ref="B147:D147"/>
    <mergeCell ref="B148:D148"/>
    <mergeCell ref="E148:G148"/>
    <mergeCell ref="H148:J148"/>
    <mergeCell ref="K148:M148"/>
    <mergeCell ref="B149:D149"/>
    <mergeCell ref="E149:G149"/>
    <mergeCell ref="H153:J153"/>
    <mergeCell ref="K153:M153"/>
    <mergeCell ref="A150:J150"/>
    <mergeCell ref="K150:M150"/>
    <mergeCell ref="A151:M151"/>
    <mergeCell ref="A152:D152"/>
    <mergeCell ref="E152:M152"/>
    <mergeCell ref="B153:D153"/>
    <mergeCell ref="E153:G153"/>
    <mergeCell ref="B143:D143"/>
    <mergeCell ref="B144:D144"/>
    <mergeCell ref="E144:G144"/>
    <mergeCell ref="H144:J144"/>
    <mergeCell ref="K144:M144"/>
    <mergeCell ref="B145:D145"/>
    <mergeCell ref="E145:G145"/>
    <mergeCell ref="B146:D146"/>
    <mergeCell ref="E146:G146"/>
    <mergeCell ref="H146:J146"/>
    <mergeCell ref="K146:M146"/>
    <mergeCell ref="E147:G147"/>
    <mergeCell ref="H147:J147"/>
    <mergeCell ref="K147:M147"/>
    <mergeCell ref="B134:D134"/>
    <mergeCell ref="E134:G134"/>
    <mergeCell ref="H134:J134"/>
    <mergeCell ref="K134:M134"/>
    <mergeCell ref="E135:G135"/>
    <mergeCell ref="H135:J135"/>
    <mergeCell ref="K135:M135"/>
    <mergeCell ref="B135:D135"/>
    <mergeCell ref="B136:D136"/>
    <mergeCell ref="E136:G136"/>
    <mergeCell ref="H136:J136"/>
    <mergeCell ref="K136:M136"/>
    <mergeCell ref="B137:D137"/>
    <mergeCell ref="E137:G137"/>
    <mergeCell ref="H141:J141"/>
    <mergeCell ref="K141:M141"/>
    <mergeCell ref="A138:J138"/>
    <mergeCell ref="K138:M138"/>
    <mergeCell ref="A139:M139"/>
    <mergeCell ref="A140:D140"/>
    <mergeCell ref="E140:M140"/>
    <mergeCell ref="B141:D141"/>
    <mergeCell ref="E141:G141"/>
    <mergeCell ref="B142:D142"/>
    <mergeCell ref="E142:G142"/>
    <mergeCell ref="H142:J142"/>
    <mergeCell ref="K142:M142"/>
    <mergeCell ref="E143:G143"/>
    <mergeCell ref="H143:J143"/>
    <mergeCell ref="K143:M143"/>
    <mergeCell ref="H145:J145"/>
    <mergeCell ref="K145:M145"/>
    <mergeCell ref="H157:J157"/>
    <mergeCell ref="K157:M157"/>
    <mergeCell ref="A162:J162"/>
    <mergeCell ref="K162:M162"/>
    <mergeCell ref="A163:M163"/>
    <mergeCell ref="A164:D164"/>
    <mergeCell ref="E164:M164"/>
    <mergeCell ref="B165:D165"/>
    <mergeCell ref="E165:G165"/>
    <mergeCell ref="B166:D166"/>
    <mergeCell ref="E166:G166"/>
    <mergeCell ref="H166:J166"/>
    <mergeCell ref="K166:M166"/>
    <mergeCell ref="E167:G167"/>
    <mergeCell ref="H167:J167"/>
    <mergeCell ref="K167:M167"/>
    <mergeCell ref="H169:J169"/>
    <mergeCell ref="K169:M169"/>
    <mergeCell ref="B167:D167"/>
    <mergeCell ref="B168:D168"/>
    <mergeCell ref="E168:G168"/>
    <mergeCell ref="H168:J168"/>
    <mergeCell ref="K168:M168"/>
    <mergeCell ref="B169:D169"/>
    <mergeCell ref="E169:G169"/>
    <mergeCell ref="B154:D154"/>
    <mergeCell ref="E154:G154"/>
    <mergeCell ref="H154:J154"/>
    <mergeCell ref="K154:M154"/>
    <mergeCell ref="E155:G155"/>
    <mergeCell ref="H155:J155"/>
    <mergeCell ref="K155:M155"/>
    <mergeCell ref="B155:D155"/>
    <mergeCell ref="B156:D156"/>
    <mergeCell ref="E156:G156"/>
    <mergeCell ref="H156:J156"/>
    <mergeCell ref="K156:M156"/>
    <mergeCell ref="B157:D157"/>
    <mergeCell ref="E157:G157"/>
    <mergeCell ref="B158:D158"/>
    <mergeCell ref="E158:G158"/>
    <mergeCell ref="H158:J158"/>
    <mergeCell ref="K158:M158"/>
    <mergeCell ref="E159:G159"/>
    <mergeCell ref="H159:J159"/>
    <mergeCell ref="K159:M159"/>
    <mergeCell ref="H161:J161"/>
    <mergeCell ref="K161:M161"/>
    <mergeCell ref="B159:D159"/>
    <mergeCell ref="B160:D160"/>
    <mergeCell ref="E160:G160"/>
    <mergeCell ref="H160:J160"/>
    <mergeCell ref="K160:M160"/>
    <mergeCell ref="B161:D161"/>
    <mergeCell ref="E161:G161"/>
    <mergeCell ref="H165:J165"/>
    <mergeCell ref="K165:M165"/>
    <mergeCell ref="H173:J173"/>
    <mergeCell ref="K173:M173"/>
    <mergeCell ref="H185:J185"/>
    <mergeCell ref="K185:M185"/>
    <mergeCell ref="B183:D183"/>
    <mergeCell ref="B184:D184"/>
    <mergeCell ref="E184:G184"/>
    <mergeCell ref="H184:J184"/>
    <mergeCell ref="K184:M184"/>
    <mergeCell ref="B185:D185"/>
    <mergeCell ref="E185:G185"/>
    <mergeCell ref="H189:J189"/>
    <mergeCell ref="K189:M189"/>
    <mergeCell ref="A186:J186"/>
    <mergeCell ref="K186:M186"/>
    <mergeCell ref="A187:M187"/>
    <mergeCell ref="A188:D188"/>
    <mergeCell ref="E188:M188"/>
    <mergeCell ref="B189:D189"/>
    <mergeCell ref="E189:G189"/>
    <mergeCell ref="B215:D215"/>
    <mergeCell ref="B216:D216"/>
    <mergeCell ref="E216:G216"/>
    <mergeCell ref="H216:J216"/>
    <mergeCell ref="K216:M216"/>
    <mergeCell ref="B217:D217"/>
    <mergeCell ref="E217:G217"/>
    <mergeCell ref="B218:D218"/>
    <mergeCell ref="E218:G218"/>
    <mergeCell ref="H218:J218"/>
    <mergeCell ref="K218:M218"/>
    <mergeCell ref="E219:G219"/>
    <mergeCell ref="H219:J219"/>
    <mergeCell ref="K219:M219"/>
    <mergeCell ref="B206:D206"/>
    <mergeCell ref="E206:G206"/>
    <mergeCell ref="H206:J206"/>
    <mergeCell ref="K206:M206"/>
    <mergeCell ref="E207:G207"/>
    <mergeCell ref="H207:J207"/>
    <mergeCell ref="K207:M207"/>
    <mergeCell ref="B207:D207"/>
    <mergeCell ref="B208:D208"/>
    <mergeCell ref="E208:G208"/>
    <mergeCell ref="H208:J208"/>
    <mergeCell ref="K208:M208"/>
    <mergeCell ref="B209:D209"/>
    <mergeCell ref="E209:G209"/>
    <mergeCell ref="H213:J213"/>
    <mergeCell ref="K213:M213"/>
    <mergeCell ref="A210:J210"/>
    <mergeCell ref="K210:M210"/>
    <mergeCell ref="A211:M211"/>
    <mergeCell ref="A212:D212"/>
    <mergeCell ref="E212:M212"/>
    <mergeCell ref="B213:D213"/>
    <mergeCell ref="E213:G213"/>
    <mergeCell ref="B214:D214"/>
    <mergeCell ref="E214:G214"/>
    <mergeCell ref="H214:J214"/>
    <mergeCell ref="K214:M214"/>
    <mergeCell ref="E215:G215"/>
    <mergeCell ref="H215:J215"/>
    <mergeCell ref="K215:M215"/>
    <mergeCell ref="H217:J217"/>
    <mergeCell ref="K217:M217"/>
    <mergeCell ref="H229:J229"/>
    <mergeCell ref="K229:M229"/>
    <mergeCell ref="A282:B283"/>
    <mergeCell ref="C282:D283"/>
    <mergeCell ref="E282:F283"/>
    <mergeCell ref="G282:H282"/>
    <mergeCell ref="I282:I283"/>
    <mergeCell ref="J282:K283"/>
    <mergeCell ref="L282:M282"/>
    <mergeCell ref="A284:B284"/>
    <mergeCell ref="C284:D284"/>
    <mergeCell ref="E284:F284"/>
    <mergeCell ref="J284:K284"/>
    <mergeCell ref="C285:D285"/>
    <mergeCell ref="E285:F285"/>
    <mergeCell ref="J285:K285"/>
    <mergeCell ref="A285:B285"/>
    <mergeCell ref="A286:B286"/>
    <mergeCell ref="C286:D286"/>
    <mergeCell ref="E286:F286"/>
    <mergeCell ref="A287:B287"/>
    <mergeCell ref="C287:D287"/>
    <mergeCell ref="E287:F287"/>
    <mergeCell ref="C290:D290"/>
    <mergeCell ref="E290:F290"/>
    <mergeCell ref="A288:B288"/>
    <mergeCell ref="C288:D288"/>
    <mergeCell ref="E288:F288"/>
    <mergeCell ref="A289:B289"/>
    <mergeCell ref="C289:D289"/>
    <mergeCell ref="E289:F289"/>
    <mergeCell ref="A290:B290"/>
    <mergeCell ref="C293:D293"/>
    <mergeCell ref="E293:F293"/>
    <mergeCell ref="A294:B294"/>
    <mergeCell ref="C294:D294"/>
    <mergeCell ref="E294:F294"/>
    <mergeCell ref="A291:B291"/>
    <mergeCell ref="C291:D291"/>
    <mergeCell ref="E291:F291"/>
    <mergeCell ref="A292:B292"/>
    <mergeCell ref="C292:D292"/>
    <mergeCell ref="E292:F292"/>
    <mergeCell ref="A293:B293"/>
    <mergeCell ref="J293:K293"/>
    <mergeCell ref="J294:K294"/>
    <mergeCell ref="A295:M295"/>
    <mergeCell ref="A296:M296"/>
    <mergeCell ref="A297:M297"/>
    <mergeCell ref="A298:B298"/>
    <mergeCell ref="C298:M298"/>
    <mergeCell ref="A299:B299"/>
    <mergeCell ref="C299:M299"/>
    <mergeCell ref="A300:B300"/>
    <mergeCell ref="C300:M300"/>
    <mergeCell ref="A301:B301"/>
    <mergeCell ref="C301:M301"/>
    <mergeCell ref="A302:B302"/>
    <mergeCell ref="C302:M302"/>
    <mergeCell ref="A303:M303"/>
    <mergeCell ref="A304:M304"/>
    <mergeCell ref="A305:B305"/>
    <mergeCell ref="C305:M305"/>
    <mergeCell ref="A306:B306"/>
    <mergeCell ref="C306:M306"/>
    <mergeCell ref="A307:B307"/>
    <mergeCell ref="C307:M307"/>
    <mergeCell ref="A308:M308"/>
    <mergeCell ref="A309:M309"/>
    <mergeCell ref="A310:M310"/>
    <mergeCell ref="A311:M311"/>
    <mergeCell ref="A312:M312"/>
    <mergeCell ref="A320:M320"/>
    <mergeCell ref="A321:M321"/>
    <mergeCell ref="A322:M322"/>
    <mergeCell ref="A313:M313"/>
    <mergeCell ref="A314:M314"/>
    <mergeCell ref="A315:M315"/>
    <mergeCell ref="A316:M316"/>
    <mergeCell ref="A317:M317"/>
    <mergeCell ref="A318:M318"/>
    <mergeCell ref="A319:M319"/>
    <mergeCell ref="B226:D226"/>
    <mergeCell ref="E226:G226"/>
    <mergeCell ref="H226:J226"/>
    <mergeCell ref="K226:M226"/>
    <mergeCell ref="E227:G227"/>
    <mergeCell ref="H227:J227"/>
    <mergeCell ref="K227:M227"/>
    <mergeCell ref="B227:D227"/>
    <mergeCell ref="B228:D228"/>
    <mergeCell ref="E228:G228"/>
    <mergeCell ref="H228:J228"/>
    <mergeCell ref="K228:M228"/>
    <mergeCell ref="B229:D229"/>
    <mergeCell ref="E229:G229"/>
    <mergeCell ref="B230:D230"/>
    <mergeCell ref="E230:G230"/>
    <mergeCell ref="H230:J230"/>
    <mergeCell ref="K230:M230"/>
    <mergeCell ref="E231:G231"/>
    <mergeCell ref="H231:J231"/>
    <mergeCell ref="K231:M231"/>
    <mergeCell ref="H233:J233"/>
    <mergeCell ref="K233:M233"/>
    <mergeCell ref="B231:D231"/>
    <mergeCell ref="B232:D232"/>
    <mergeCell ref="E232:G232"/>
    <mergeCell ref="H232:J232"/>
    <mergeCell ref="K232:M232"/>
    <mergeCell ref="B233:D233"/>
    <mergeCell ref="E233:G233"/>
    <mergeCell ref="A234:J234"/>
    <mergeCell ref="K234:M234"/>
    <mergeCell ref="A235:M235"/>
    <mergeCell ref="A236:M278"/>
    <mergeCell ref="A279:M279"/>
    <mergeCell ref="A280:M280"/>
    <mergeCell ref="A281:M281"/>
    <mergeCell ref="J286:K286"/>
    <mergeCell ref="J287:K287"/>
    <mergeCell ref="J288:K288"/>
    <mergeCell ref="J289:K289"/>
    <mergeCell ref="J290:K290"/>
    <mergeCell ref="J291:K291"/>
    <mergeCell ref="J292:K292"/>
    <mergeCell ref="B179:D179"/>
    <mergeCell ref="B180:D180"/>
    <mergeCell ref="E180:G180"/>
    <mergeCell ref="H180:J180"/>
    <mergeCell ref="K180:M180"/>
    <mergeCell ref="B181:D181"/>
    <mergeCell ref="E181:G181"/>
    <mergeCell ref="B182:D182"/>
    <mergeCell ref="E182:G182"/>
    <mergeCell ref="H182:J182"/>
    <mergeCell ref="K182:M182"/>
    <mergeCell ref="E183:G183"/>
    <mergeCell ref="H183:J183"/>
    <mergeCell ref="K183:M183"/>
    <mergeCell ref="B170:D170"/>
    <mergeCell ref="E170:G170"/>
    <mergeCell ref="H170:J170"/>
    <mergeCell ref="K170:M170"/>
    <mergeCell ref="E171:G171"/>
    <mergeCell ref="H171:J171"/>
    <mergeCell ref="K171:M171"/>
    <mergeCell ref="B171:D171"/>
    <mergeCell ref="B172:D172"/>
    <mergeCell ref="E172:G172"/>
    <mergeCell ref="H172:J172"/>
    <mergeCell ref="K172:M172"/>
    <mergeCell ref="B173:D173"/>
    <mergeCell ref="E173:G173"/>
    <mergeCell ref="H177:J177"/>
    <mergeCell ref="K177:M177"/>
    <mergeCell ref="A174:J174"/>
    <mergeCell ref="K174:M174"/>
    <mergeCell ref="A175:M175"/>
    <mergeCell ref="A176:D176"/>
    <mergeCell ref="E176:M176"/>
    <mergeCell ref="B177:D177"/>
    <mergeCell ref="E177:G177"/>
    <mergeCell ref="B178:D178"/>
    <mergeCell ref="E178:G178"/>
    <mergeCell ref="H178:J178"/>
    <mergeCell ref="K178:M178"/>
    <mergeCell ref="E179:G179"/>
    <mergeCell ref="H179:J179"/>
    <mergeCell ref="K179:M179"/>
    <mergeCell ref="H181:J181"/>
    <mergeCell ref="K181:M181"/>
    <mergeCell ref="H193:J193"/>
    <mergeCell ref="K193:M193"/>
    <mergeCell ref="A198:J198"/>
    <mergeCell ref="K198:M198"/>
    <mergeCell ref="A199:M199"/>
    <mergeCell ref="A200:D200"/>
    <mergeCell ref="E200:M200"/>
    <mergeCell ref="B201:D201"/>
    <mergeCell ref="E201:G201"/>
    <mergeCell ref="B202:D202"/>
    <mergeCell ref="E202:G202"/>
    <mergeCell ref="H202:J202"/>
    <mergeCell ref="K202:M202"/>
    <mergeCell ref="E203:G203"/>
    <mergeCell ref="H203:J203"/>
    <mergeCell ref="K203:M203"/>
    <mergeCell ref="H205:J205"/>
    <mergeCell ref="K205:M205"/>
    <mergeCell ref="B203:D203"/>
    <mergeCell ref="B204:D204"/>
    <mergeCell ref="E204:G204"/>
    <mergeCell ref="H204:J204"/>
    <mergeCell ref="K204:M204"/>
    <mergeCell ref="B205:D205"/>
    <mergeCell ref="E205:G205"/>
    <mergeCell ref="B190:D190"/>
    <mergeCell ref="E190:G190"/>
    <mergeCell ref="H190:J190"/>
    <mergeCell ref="K190:M190"/>
    <mergeCell ref="E191:G191"/>
    <mergeCell ref="H191:J191"/>
    <mergeCell ref="K191:M191"/>
    <mergeCell ref="B191:D191"/>
    <mergeCell ref="B192:D192"/>
    <mergeCell ref="E192:G192"/>
    <mergeCell ref="H192:J192"/>
    <mergeCell ref="K192:M192"/>
    <mergeCell ref="B193:D193"/>
    <mergeCell ref="E193:G193"/>
    <mergeCell ref="B194:D194"/>
    <mergeCell ref="E194:G194"/>
    <mergeCell ref="H194:J194"/>
    <mergeCell ref="K194:M194"/>
    <mergeCell ref="E195:G195"/>
    <mergeCell ref="H195:J195"/>
    <mergeCell ref="K195:M195"/>
    <mergeCell ref="H197:J197"/>
    <mergeCell ref="K197:M197"/>
    <mergeCell ref="B195:D195"/>
    <mergeCell ref="B196:D196"/>
    <mergeCell ref="E196:G196"/>
    <mergeCell ref="H196:J196"/>
    <mergeCell ref="K196:M196"/>
    <mergeCell ref="B197:D197"/>
    <mergeCell ref="E197:G197"/>
    <mergeCell ref="H201:J201"/>
    <mergeCell ref="K201:M201"/>
    <mergeCell ref="H209:J209"/>
    <mergeCell ref="K209:M209"/>
    <mergeCell ref="H221:J221"/>
    <mergeCell ref="K221:M221"/>
    <mergeCell ref="B219:D219"/>
    <mergeCell ref="B220:D220"/>
    <mergeCell ref="E220:G220"/>
    <mergeCell ref="H220:J220"/>
    <mergeCell ref="K220:M220"/>
    <mergeCell ref="B221:D221"/>
    <mergeCell ref="E221:G221"/>
    <mergeCell ref="H225:J225"/>
    <mergeCell ref="K225:M225"/>
    <mergeCell ref="A222:J222"/>
    <mergeCell ref="K222:M222"/>
    <mergeCell ref="A223:M223"/>
    <mergeCell ref="A224:D224"/>
    <mergeCell ref="E224:M224"/>
    <mergeCell ref="B225:D225"/>
    <mergeCell ref="E225:G225"/>
  </mergeCells>
  <hyperlinks>
    <hyperlink r:id="rId2" ref="Q51"/>
    <hyperlink r:id="rId3" ref="Q53"/>
    <hyperlink r:id="rId4" ref="Q55"/>
    <hyperlink r:id="rId5" ref="O284"/>
    <hyperlink r:id="rId6" ref="P285"/>
    <hyperlink r:id="rId7" ref="O287"/>
    <hyperlink r:id="rId8" ref="P288"/>
    <hyperlink r:id="rId9" ref="O290"/>
    <hyperlink r:id="rId10" ref="P291"/>
    <hyperlink r:id="rId11" ref="O295"/>
  </hyperlinks>
  <printOptions/>
  <pageMargins bottom="0.75" footer="0.0" header="0.0" left="0.7" right="0.7" top="0.75"/>
  <pageSetup orientation="landscape"/>
  <drawing r:id="rId12"/>
  <legacyDrawing r:id="rId1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0"/>
    <col customWidth="1" min="2" max="2" width="9.43"/>
    <col customWidth="1" min="3" max="4" width="8.43"/>
    <col customWidth="1" min="5" max="5" width="9.29"/>
    <col customWidth="1" min="6" max="6" width="9.71"/>
    <col customWidth="1" min="7" max="7" width="10.14"/>
    <col customWidth="1" min="8" max="8" width="9.0"/>
    <col customWidth="1" min="9" max="9" width="8.71"/>
    <col customWidth="1" min="10" max="10" width="7.71"/>
    <col customWidth="1" min="11" max="11" width="9.0"/>
    <col customWidth="1" min="12" max="12" width="9.57"/>
    <col customWidth="1" min="13" max="13" width="9.43"/>
    <col customWidth="1" min="14" max="31" width="10.71"/>
  </cols>
  <sheetData>
    <row r="1">
      <c r="A1" s="1"/>
      <c r="B1" s="2"/>
      <c r="C1" s="2"/>
      <c r="D1" s="2"/>
      <c r="E1" s="2"/>
      <c r="F1" s="2"/>
      <c r="G1" s="2"/>
      <c r="H1" s="2"/>
      <c r="I1" s="2"/>
      <c r="J1" s="2"/>
      <c r="K1" s="2"/>
      <c r="L1" s="2"/>
      <c r="M1" s="2"/>
      <c r="P1" s="44"/>
      <c r="Q1" s="45" t="s">
        <v>101</v>
      </c>
      <c r="R1" s="6"/>
      <c r="S1" s="7"/>
    </row>
    <row r="2">
      <c r="A2" s="3" t="s">
        <v>0</v>
      </c>
      <c r="B2" s="2"/>
      <c r="C2" s="2"/>
      <c r="D2" s="2"/>
      <c r="E2" s="2"/>
      <c r="F2" s="2"/>
      <c r="G2" s="2"/>
      <c r="H2" s="2"/>
      <c r="I2" s="2"/>
      <c r="J2" s="2"/>
      <c r="K2" s="2"/>
      <c r="L2" s="2"/>
      <c r="M2" s="4"/>
      <c r="P2" s="46"/>
      <c r="Q2" s="45" t="s">
        <v>102</v>
      </c>
      <c r="R2" s="6"/>
      <c r="S2" s="7"/>
    </row>
    <row r="3">
      <c r="A3" s="47" t="s">
        <v>103</v>
      </c>
      <c r="B3" s="6"/>
      <c r="C3" s="6"/>
      <c r="D3" s="6"/>
      <c r="E3" s="6"/>
      <c r="F3" s="6"/>
      <c r="G3" s="6"/>
      <c r="H3" s="6"/>
      <c r="I3" s="6"/>
      <c r="J3" s="6"/>
      <c r="K3" s="6"/>
      <c r="L3" s="6"/>
      <c r="M3" s="7"/>
    </row>
    <row r="4">
      <c r="A4" s="48"/>
      <c r="B4" s="6"/>
      <c r="C4" s="6"/>
      <c r="D4" s="6"/>
      <c r="E4" s="6"/>
      <c r="F4" s="6"/>
      <c r="G4" s="6"/>
      <c r="H4" s="6"/>
      <c r="I4" s="6"/>
      <c r="J4" s="6"/>
      <c r="K4" s="6"/>
      <c r="L4" s="6"/>
      <c r="M4" s="7"/>
    </row>
    <row r="5">
      <c r="A5" s="49" t="s">
        <v>104</v>
      </c>
      <c r="B5" s="6"/>
      <c r="C5" s="6"/>
      <c r="D5" s="6"/>
      <c r="E5" s="6"/>
      <c r="F5" s="6"/>
      <c r="G5" s="7"/>
      <c r="H5" s="50" t="s">
        <v>105</v>
      </c>
      <c r="I5" s="51">
        <v>9300.0</v>
      </c>
      <c r="J5" s="6"/>
      <c r="K5" s="7"/>
      <c r="L5" s="49" t="s">
        <v>106</v>
      </c>
      <c r="M5" s="7"/>
    </row>
    <row r="6">
      <c r="A6" s="48"/>
      <c r="B6" s="6"/>
      <c r="C6" s="6"/>
      <c r="D6" s="6"/>
      <c r="E6" s="6"/>
      <c r="F6" s="6"/>
      <c r="G6" s="6"/>
      <c r="H6" s="6"/>
      <c r="I6" s="6"/>
      <c r="J6" s="6"/>
      <c r="K6" s="6"/>
      <c r="L6" s="6"/>
      <c r="M6" s="7"/>
    </row>
    <row r="7">
      <c r="A7" s="52" t="s">
        <v>107</v>
      </c>
      <c r="B7" s="6"/>
      <c r="C7" s="6"/>
      <c r="D7" s="6"/>
      <c r="E7" s="6"/>
      <c r="F7" s="6"/>
      <c r="G7" s="6"/>
      <c r="H7" s="6"/>
      <c r="I7" s="6"/>
      <c r="J7" s="6"/>
      <c r="K7" s="6"/>
      <c r="L7" s="6"/>
      <c r="M7" s="7"/>
    </row>
    <row r="8">
      <c r="A8" s="53" t="s">
        <v>108</v>
      </c>
      <c r="B8" s="6"/>
      <c r="C8" s="6"/>
      <c r="D8" s="6"/>
      <c r="E8" s="6"/>
      <c r="F8" s="6"/>
      <c r="G8" s="6"/>
      <c r="H8" s="6"/>
      <c r="I8" s="6"/>
      <c r="J8" s="6"/>
      <c r="K8" s="6"/>
      <c r="L8" s="6"/>
      <c r="M8" s="7"/>
      <c r="O8" s="127"/>
      <c r="P8" s="127"/>
      <c r="Q8" s="127"/>
      <c r="R8" s="127"/>
      <c r="S8" s="127"/>
    </row>
    <row r="9">
      <c r="A9" s="53" t="s">
        <v>109</v>
      </c>
      <c r="B9" s="6"/>
      <c r="C9" s="6"/>
      <c r="D9" s="6"/>
      <c r="E9" s="6"/>
      <c r="F9" s="6"/>
      <c r="G9" s="6"/>
      <c r="H9" s="6"/>
      <c r="I9" s="6"/>
      <c r="J9" s="6"/>
      <c r="K9" s="6"/>
      <c r="L9" s="6"/>
      <c r="M9" s="7"/>
      <c r="O9" s="127"/>
      <c r="P9" s="127"/>
      <c r="Q9" s="127"/>
      <c r="R9" s="127"/>
      <c r="S9" s="127"/>
    </row>
    <row r="10">
      <c r="A10" s="53" t="s">
        <v>110</v>
      </c>
      <c r="B10" s="6"/>
      <c r="C10" s="6"/>
      <c r="D10" s="6"/>
      <c r="E10" s="6"/>
      <c r="F10" s="6"/>
      <c r="G10" s="6"/>
      <c r="H10" s="6"/>
      <c r="I10" s="6"/>
      <c r="J10" s="6"/>
      <c r="K10" s="6"/>
      <c r="L10" s="6"/>
      <c r="M10" s="7"/>
      <c r="O10" s="127"/>
      <c r="P10" s="127"/>
      <c r="Q10" s="127"/>
      <c r="R10" s="127"/>
      <c r="S10" s="127"/>
    </row>
    <row r="11">
      <c r="A11" s="53" t="s">
        <v>111</v>
      </c>
      <c r="B11" s="6"/>
      <c r="C11" s="6"/>
      <c r="D11" s="6"/>
      <c r="E11" s="6"/>
      <c r="F11" s="6"/>
      <c r="G11" s="6"/>
      <c r="H11" s="6"/>
      <c r="I11" s="6"/>
      <c r="J11" s="6"/>
      <c r="K11" s="6"/>
      <c r="L11" s="6"/>
      <c r="M11" s="7"/>
      <c r="O11" s="127"/>
      <c r="P11" s="127"/>
      <c r="Q11" s="127"/>
      <c r="R11" s="127"/>
      <c r="S11" s="127"/>
    </row>
    <row r="12">
      <c r="A12" s="53" t="s">
        <v>112</v>
      </c>
      <c r="B12" s="6"/>
      <c r="C12" s="6"/>
      <c r="D12" s="6"/>
      <c r="E12" s="6"/>
      <c r="F12" s="6"/>
      <c r="G12" s="6"/>
      <c r="H12" s="6"/>
      <c r="I12" s="6"/>
      <c r="J12" s="6"/>
      <c r="K12" s="6"/>
      <c r="L12" s="6"/>
      <c r="M12" s="7"/>
      <c r="O12" s="127"/>
      <c r="P12" s="127"/>
      <c r="Q12" s="127"/>
      <c r="R12" s="127"/>
      <c r="S12" s="127"/>
    </row>
    <row r="13">
      <c r="A13" s="53"/>
      <c r="B13" s="6"/>
      <c r="C13" s="6"/>
      <c r="D13" s="6"/>
      <c r="E13" s="6"/>
      <c r="F13" s="6"/>
      <c r="G13" s="6"/>
      <c r="H13" s="6"/>
      <c r="I13" s="6"/>
      <c r="J13" s="6"/>
      <c r="K13" s="6"/>
      <c r="L13" s="6"/>
      <c r="M13" s="7"/>
      <c r="O13" s="127"/>
      <c r="P13" s="127"/>
      <c r="Q13" s="127"/>
      <c r="R13" s="127"/>
      <c r="S13" s="127"/>
    </row>
    <row r="14">
      <c r="A14" s="52" t="s">
        <v>208</v>
      </c>
      <c r="B14" s="6"/>
      <c r="C14" s="6"/>
      <c r="D14" s="6"/>
      <c r="E14" s="6"/>
      <c r="F14" s="6"/>
      <c r="G14" s="6"/>
      <c r="H14" s="6"/>
      <c r="I14" s="6"/>
      <c r="J14" s="6"/>
      <c r="K14" s="6"/>
      <c r="L14" s="6"/>
      <c r="M14" s="7"/>
      <c r="O14" s="127"/>
      <c r="P14" s="127"/>
      <c r="Q14" s="127"/>
      <c r="R14" s="127"/>
      <c r="S14" s="127"/>
    </row>
    <row r="15">
      <c r="A15" s="53" t="s">
        <v>209</v>
      </c>
      <c r="B15" s="6"/>
      <c r="C15" s="6"/>
      <c r="D15" s="6"/>
      <c r="E15" s="6"/>
      <c r="F15" s="6"/>
      <c r="G15" s="6"/>
      <c r="H15" s="6"/>
      <c r="I15" s="6"/>
      <c r="J15" s="6"/>
      <c r="K15" s="6"/>
      <c r="L15" s="6"/>
      <c r="M15" s="7"/>
      <c r="O15" s="127"/>
      <c r="P15" s="127"/>
      <c r="Q15" s="127"/>
      <c r="R15" s="127"/>
      <c r="S15" s="127"/>
    </row>
    <row r="16">
      <c r="A16" s="53" t="s">
        <v>210</v>
      </c>
      <c r="B16" s="6"/>
      <c r="C16" s="6"/>
      <c r="D16" s="6"/>
      <c r="E16" s="6"/>
      <c r="F16" s="6"/>
      <c r="G16" s="6"/>
      <c r="H16" s="6"/>
      <c r="I16" s="6"/>
      <c r="J16" s="6"/>
      <c r="K16" s="6"/>
      <c r="L16" s="6"/>
      <c r="M16" s="7"/>
      <c r="O16" s="127"/>
      <c r="P16" s="127"/>
      <c r="Q16" s="127"/>
      <c r="R16" s="127"/>
      <c r="S16" s="127"/>
    </row>
    <row r="17">
      <c r="A17" s="53" t="s">
        <v>211</v>
      </c>
      <c r="B17" s="6"/>
      <c r="C17" s="6"/>
      <c r="D17" s="6"/>
      <c r="E17" s="6"/>
      <c r="F17" s="6"/>
      <c r="G17" s="6"/>
      <c r="H17" s="6"/>
      <c r="I17" s="6"/>
      <c r="J17" s="6"/>
      <c r="K17" s="6"/>
      <c r="L17" s="6"/>
      <c r="M17" s="7"/>
      <c r="O17" s="127"/>
      <c r="P17" s="127"/>
      <c r="Q17" s="127"/>
      <c r="R17" s="127"/>
      <c r="S17" s="127"/>
    </row>
    <row r="18">
      <c r="A18" s="53" t="s">
        <v>212</v>
      </c>
      <c r="B18" s="6"/>
      <c r="C18" s="6"/>
      <c r="D18" s="6"/>
      <c r="E18" s="6"/>
      <c r="F18" s="6"/>
      <c r="G18" s="6"/>
      <c r="H18" s="6"/>
      <c r="I18" s="6"/>
      <c r="J18" s="6"/>
      <c r="K18" s="6"/>
      <c r="L18" s="6"/>
      <c r="M18" s="7"/>
      <c r="O18" s="127"/>
      <c r="P18" s="127"/>
      <c r="Q18" s="127"/>
      <c r="R18" s="127"/>
      <c r="S18" s="127"/>
    </row>
    <row r="19">
      <c r="A19" s="53" t="s">
        <v>213</v>
      </c>
      <c r="B19" s="6"/>
      <c r="C19" s="6"/>
      <c r="D19" s="6"/>
      <c r="E19" s="6"/>
      <c r="F19" s="6"/>
      <c r="G19" s="6"/>
      <c r="H19" s="6"/>
      <c r="I19" s="6"/>
      <c r="J19" s="6"/>
      <c r="K19" s="6"/>
      <c r="L19" s="6"/>
      <c r="M19" s="7"/>
      <c r="O19" s="127"/>
      <c r="P19" s="127"/>
      <c r="Q19" s="127"/>
      <c r="R19" s="127"/>
      <c r="S19" s="127"/>
    </row>
    <row r="20">
      <c r="A20" s="53" t="s">
        <v>214</v>
      </c>
      <c r="B20" s="6"/>
      <c r="C20" s="6"/>
      <c r="D20" s="6"/>
      <c r="E20" s="6"/>
      <c r="F20" s="6"/>
      <c r="G20" s="6"/>
      <c r="H20" s="6"/>
      <c r="I20" s="6"/>
      <c r="J20" s="6"/>
      <c r="K20" s="6"/>
      <c r="L20" s="6"/>
      <c r="M20" s="7"/>
      <c r="O20" s="127"/>
      <c r="P20" s="127"/>
      <c r="Q20" s="127"/>
      <c r="R20" s="127"/>
      <c r="S20" s="127"/>
    </row>
    <row r="21">
      <c r="A21" s="53" t="s">
        <v>215</v>
      </c>
      <c r="B21" s="6"/>
      <c r="C21" s="6"/>
      <c r="D21" s="6"/>
      <c r="E21" s="6"/>
      <c r="F21" s="6"/>
      <c r="G21" s="6"/>
      <c r="H21" s="6"/>
      <c r="I21" s="6"/>
      <c r="J21" s="6"/>
      <c r="K21" s="6"/>
      <c r="L21" s="6"/>
      <c r="M21" s="7"/>
      <c r="O21" s="127"/>
      <c r="P21" s="127"/>
      <c r="Q21" s="127"/>
      <c r="R21" s="127"/>
      <c r="S21" s="127"/>
    </row>
    <row r="22">
      <c r="A22" s="53"/>
      <c r="B22" s="6"/>
      <c r="C22" s="6"/>
      <c r="D22" s="6"/>
      <c r="E22" s="6"/>
      <c r="F22" s="6"/>
      <c r="G22" s="6"/>
      <c r="H22" s="6"/>
      <c r="I22" s="6"/>
      <c r="J22" s="6"/>
      <c r="K22" s="6"/>
      <c r="L22" s="6"/>
      <c r="M22" s="7"/>
      <c r="O22" s="127"/>
      <c r="P22" s="127"/>
      <c r="Q22" s="127"/>
      <c r="R22" s="127"/>
      <c r="S22" s="127"/>
    </row>
    <row r="23">
      <c r="A23" s="53"/>
      <c r="B23" s="6"/>
      <c r="C23" s="6"/>
      <c r="D23" s="6"/>
      <c r="E23" s="6"/>
      <c r="F23" s="6"/>
      <c r="G23" s="6"/>
      <c r="H23" s="6"/>
      <c r="I23" s="6"/>
      <c r="J23" s="6"/>
      <c r="K23" s="6"/>
      <c r="L23" s="6"/>
      <c r="M23" s="7"/>
      <c r="O23" s="127"/>
      <c r="P23" s="127"/>
      <c r="Q23" s="127"/>
      <c r="R23" s="127"/>
      <c r="S23" s="127"/>
    </row>
    <row r="24">
      <c r="A24" s="128" t="s">
        <v>216</v>
      </c>
      <c r="B24" s="6"/>
      <c r="C24" s="6"/>
      <c r="D24" s="6"/>
      <c r="E24" s="6"/>
      <c r="F24" s="6"/>
      <c r="G24" s="6"/>
      <c r="H24" s="6"/>
      <c r="I24" s="6"/>
      <c r="J24" s="6"/>
      <c r="K24" s="6"/>
      <c r="L24" s="6"/>
      <c r="M24" s="7"/>
      <c r="O24" s="127"/>
      <c r="P24" s="127"/>
      <c r="Q24" s="127"/>
      <c r="R24" s="127"/>
      <c r="S24" s="127"/>
    </row>
    <row r="25">
      <c r="A25" s="55" t="s">
        <v>114</v>
      </c>
      <c r="B25" s="6"/>
      <c r="C25" s="6"/>
      <c r="D25" s="6"/>
      <c r="E25" s="6"/>
      <c r="F25" s="6"/>
      <c r="G25" s="6"/>
      <c r="H25" s="6"/>
      <c r="I25" s="6"/>
      <c r="J25" s="6"/>
      <c r="K25" s="6"/>
      <c r="L25" s="6"/>
      <c r="M25" s="7"/>
      <c r="O25" s="127"/>
      <c r="P25" s="127"/>
      <c r="Q25" s="127"/>
      <c r="R25" s="127"/>
      <c r="S25" s="127"/>
    </row>
    <row r="26">
      <c r="A26" s="56" t="s">
        <v>115</v>
      </c>
      <c r="B26" s="7"/>
      <c r="C26" s="57" t="s">
        <v>116</v>
      </c>
      <c r="D26" s="7"/>
      <c r="E26" s="57" t="s">
        <v>117</v>
      </c>
      <c r="F26" s="7"/>
      <c r="G26" s="57" t="s">
        <v>118</v>
      </c>
      <c r="H26" s="6"/>
      <c r="I26" s="6"/>
      <c r="J26" s="6"/>
      <c r="K26" s="6"/>
      <c r="L26" s="6"/>
      <c r="M26" s="7"/>
      <c r="O26" s="127"/>
      <c r="P26" s="127"/>
      <c r="Q26" s="127"/>
      <c r="R26" s="127"/>
      <c r="S26" s="127"/>
    </row>
    <row r="27">
      <c r="A27" s="58"/>
      <c r="B27" s="7"/>
      <c r="C27" s="58"/>
      <c r="D27" s="7"/>
      <c r="E27" s="59">
        <f t="shared" ref="E27:E34" si="1">C27/$I$5</f>
        <v>0</v>
      </c>
      <c r="F27" s="7"/>
      <c r="G27" s="60"/>
      <c r="H27" s="6"/>
      <c r="I27" s="6"/>
      <c r="J27" s="6"/>
      <c r="K27" s="6"/>
      <c r="L27" s="6"/>
      <c r="M27" s="7"/>
      <c r="O27" s="127"/>
      <c r="P27" s="127"/>
      <c r="Q27" s="127"/>
      <c r="R27" s="127"/>
      <c r="S27" s="127"/>
    </row>
    <row r="28">
      <c r="A28" s="58"/>
      <c r="B28" s="7"/>
      <c r="C28" s="58"/>
      <c r="D28" s="7"/>
      <c r="E28" s="59">
        <f t="shared" si="1"/>
        <v>0</v>
      </c>
      <c r="F28" s="7"/>
      <c r="G28" s="60"/>
      <c r="H28" s="6"/>
      <c r="I28" s="6"/>
      <c r="J28" s="6"/>
      <c r="K28" s="6"/>
      <c r="L28" s="6"/>
      <c r="M28" s="7"/>
    </row>
    <row r="29">
      <c r="A29" s="58"/>
      <c r="B29" s="7"/>
      <c r="C29" s="58"/>
      <c r="D29" s="7"/>
      <c r="E29" s="59">
        <f t="shared" si="1"/>
        <v>0</v>
      </c>
      <c r="F29" s="7"/>
      <c r="G29" s="60"/>
      <c r="H29" s="6"/>
      <c r="I29" s="6"/>
      <c r="J29" s="6"/>
      <c r="K29" s="6"/>
      <c r="L29" s="6"/>
      <c r="M29" s="7"/>
    </row>
    <row r="30">
      <c r="A30" s="58"/>
      <c r="B30" s="7"/>
      <c r="C30" s="58"/>
      <c r="D30" s="7"/>
      <c r="E30" s="59">
        <f t="shared" si="1"/>
        <v>0</v>
      </c>
      <c r="F30" s="7"/>
      <c r="G30" s="60"/>
      <c r="H30" s="6"/>
      <c r="I30" s="6"/>
      <c r="J30" s="6"/>
      <c r="K30" s="6"/>
      <c r="L30" s="6"/>
      <c r="M30" s="7"/>
    </row>
    <row r="31">
      <c r="A31" s="58"/>
      <c r="B31" s="7"/>
      <c r="C31" s="58"/>
      <c r="D31" s="7"/>
      <c r="E31" s="59">
        <f t="shared" si="1"/>
        <v>0</v>
      </c>
      <c r="F31" s="7"/>
      <c r="G31" s="60"/>
      <c r="H31" s="6"/>
      <c r="I31" s="6"/>
      <c r="J31" s="6"/>
      <c r="K31" s="6"/>
      <c r="L31" s="6"/>
      <c r="M31" s="7"/>
    </row>
    <row r="32">
      <c r="A32" s="58"/>
      <c r="B32" s="7"/>
      <c r="C32" s="58"/>
      <c r="D32" s="7"/>
      <c r="E32" s="59">
        <f t="shared" si="1"/>
        <v>0</v>
      </c>
      <c r="F32" s="7"/>
      <c r="G32" s="60"/>
      <c r="H32" s="6"/>
      <c r="I32" s="6"/>
      <c r="J32" s="6"/>
      <c r="K32" s="6"/>
      <c r="L32" s="6"/>
      <c r="M32" s="7"/>
    </row>
    <row r="33">
      <c r="A33" s="58"/>
      <c r="B33" s="7"/>
      <c r="C33" s="58"/>
      <c r="D33" s="7"/>
      <c r="E33" s="59">
        <f t="shared" si="1"/>
        <v>0</v>
      </c>
      <c r="F33" s="7"/>
      <c r="G33" s="60"/>
      <c r="H33" s="6"/>
      <c r="I33" s="6"/>
      <c r="J33" s="6"/>
      <c r="K33" s="6"/>
      <c r="L33" s="6"/>
      <c r="M33" s="7"/>
    </row>
    <row r="34">
      <c r="A34" s="58"/>
      <c r="B34" s="7"/>
      <c r="C34" s="58"/>
      <c r="D34" s="7"/>
      <c r="E34" s="59">
        <f t="shared" si="1"/>
        <v>0</v>
      </c>
      <c r="F34" s="7"/>
      <c r="G34" s="60"/>
      <c r="H34" s="6"/>
      <c r="I34" s="6"/>
      <c r="J34" s="6"/>
      <c r="K34" s="6"/>
      <c r="L34" s="6"/>
      <c r="M34" s="7"/>
    </row>
    <row r="35">
      <c r="A35" s="61"/>
      <c r="B35" s="6"/>
      <c r="C35" s="6"/>
      <c r="D35" s="6"/>
      <c r="E35" s="6"/>
      <c r="F35" s="6"/>
      <c r="G35" s="6"/>
      <c r="H35" s="6"/>
      <c r="I35" s="6"/>
      <c r="J35" s="6"/>
      <c r="K35" s="6"/>
      <c r="L35" s="6"/>
      <c r="M35" s="7"/>
    </row>
    <row r="36">
      <c r="A36" s="55" t="s">
        <v>119</v>
      </c>
      <c r="B36" s="6"/>
      <c r="C36" s="6"/>
      <c r="D36" s="6"/>
      <c r="E36" s="6"/>
      <c r="F36" s="6"/>
      <c r="G36" s="6"/>
      <c r="H36" s="6"/>
      <c r="I36" s="6"/>
      <c r="J36" s="6"/>
      <c r="K36" s="6"/>
      <c r="L36" s="6"/>
      <c r="M36" s="7"/>
    </row>
    <row r="37">
      <c r="A37" s="62" t="s">
        <v>11</v>
      </c>
      <c r="B37" s="6"/>
      <c r="C37" s="7"/>
      <c r="D37" s="63">
        <f>SUM(C27:D34)</f>
        <v>0</v>
      </c>
      <c r="E37" s="6"/>
      <c r="F37" s="7"/>
      <c r="G37" s="62" t="s">
        <v>12</v>
      </c>
      <c r="H37" s="6"/>
      <c r="I37" s="7"/>
      <c r="J37" s="64">
        <f>D37/9300</f>
        <v>0</v>
      </c>
      <c r="K37" s="6"/>
      <c r="L37" s="6"/>
      <c r="M37" s="7"/>
    </row>
    <row r="38" ht="29.25" customHeight="1">
      <c r="A38" s="65"/>
      <c r="B38" s="66"/>
      <c r="C38" s="66"/>
      <c r="D38" s="66"/>
      <c r="E38" s="66"/>
      <c r="F38" s="66"/>
      <c r="G38" s="66"/>
      <c r="H38" s="66"/>
      <c r="I38" s="66"/>
      <c r="J38" s="66"/>
      <c r="K38" s="66"/>
      <c r="L38" s="66"/>
      <c r="M38" s="67"/>
    </row>
    <row r="39" ht="15.75" customHeight="1">
      <c r="A39" s="55" t="s">
        <v>120</v>
      </c>
      <c r="B39" s="6"/>
      <c r="C39" s="6"/>
      <c r="D39" s="6"/>
      <c r="E39" s="6"/>
      <c r="F39" s="6"/>
      <c r="G39" s="6"/>
      <c r="H39" s="6"/>
      <c r="I39" s="6"/>
      <c r="J39" s="6"/>
      <c r="K39" s="6"/>
      <c r="L39" s="6"/>
      <c r="M39" s="7"/>
    </row>
    <row r="40" ht="15.75" customHeight="1">
      <c r="A40" s="62" t="s">
        <v>121</v>
      </c>
      <c r="B40" s="6"/>
      <c r="C40" s="6"/>
      <c r="D40" s="68" t="s">
        <v>122</v>
      </c>
      <c r="E40" s="6"/>
      <c r="F40" s="62" t="s">
        <v>123</v>
      </c>
      <c r="G40" s="6"/>
      <c r="H40" s="62" t="s">
        <v>117</v>
      </c>
      <c r="I40" s="7"/>
      <c r="J40" s="62" t="s">
        <v>124</v>
      </c>
      <c r="K40" s="7"/>
      <c r="L40" s="62" t="s">
        <v>125</v>
      </c>
      <c r="M40" s="6"/>
    </row>
    <row r="41" ht="15.75" customHeight="1">
      <c r="A41" s="69" t="s">
        <v>126</v>
      </c>
      <c r="B41" s="6"/>
      <c r="C41" s="6"/>
      <c r="D41" s="69"/>
      <c r="E41" s="6"/>
      <c r="F41" s="69"/>
      <c r="G41" s="6"/>
      <c r="H41" s="69"/>
      <c r="I41" s="6"/>
      <c r="J41" s="69">
        <v>0.019</v>
      </c>
      <c r="K41" s="7"/>
      <c r="L41" s="69"/>
      <c r="M41" s="6"/>
    </row>
    <row r="42" ht="15.75" customHeight="1">
      <c r="A42" s="69" t="s">
        <v>127</v>
      </c>
      <c r="B42" s="6"/>
      <c r="C42" s="6"/>
      <c r="D42" s="69"/>
      <c r="E42" s="6"/>
      <c r="F42" s="69"/>
      <c r="G42" s="6"/>
      <c r="H42" s="69"/>
      <c r="I42" s="6"/>
      <c r="J42" s="69"/>
      <c r="K42" s="7"/>
      <c r="L42" s="69"/>
      <c r="M42" s="6"/>
    </row>
    <row r="43" ht="15.75" customHeight="1">
      <c r="A43" s="69" t="s">
        <v>128</v>
      </c>
      <c r="B43" s="6"/>
      <c r="C43" s="6"/>
      <c r="D43" s="69"/>
      <c r="E43" s="6"/>
      <c r="F43" s="69"/>
      <c r="G43" s="6"/>
      <c r="H43" s="69"/>
      <c r="I43" s="6"/>
      <c r="J43" s="69"/>
      <c r="K43" s="7"/>
      <c r="L43" s="69"/>
      <c r="M43" s="6"/>
    </row>
    <row r="44" ht="15.75" customHeight="1">
      <c r="A44" s="69" t="s">
        <v>129</v>
      </c>
      <c r="B44" s="6"/>
      <c r="C44" s="6"/>
      <c r="D44" s="69"/>
      <c r="E44" s="6"/>
      <c r="F44" s="69"/>
      <c r="G44" s="6"/>
      <c r="H44" s="69"/>
      <c r="I44" s="6"/>
      <c r="J44" s="69"/>
      <c r="K44" s="7"/>
      <c r="L44" s="69"/>
      <c r="M44" s="6"/>
    </row>
    <row r="45" ht="15.75" customHeight="1">
      <c r="A45" s="69" t="s">
        <v>130</v>
      </c>
      <c r="B45" s="6"/>
      <c r="C45" s="6"/>
      <c r="D45" s="69"/>
      <c r="E45" s="6"/>
      <c r="F45" s="69"/>
      <c r="G45" s="6"/>
      <c r="H45" s="69"/>
      <c r="I45" s="6"/>
      <c r="J45" s="69"/>
      <c r="K45" s="7"/>
      <c r="L45" s="69"/>
      <c r="M45" s="6"/>
    </row>
    <row r="46" ht="15.75" customHeight="1">
      <c r="A46" s="69" t="s">
        <v>131</v>
      </c>
      <c r="B46" s="6"/>
      <c r="C46" s="6"/>
      <c r="D46" s="69"/>
      <c r="E46" s="6"/>
      <c r="F46" s="69"/>
      <c r="G46" s="6"/>
      <c r="H46" s="69"/>
      <c r="I46" s="6"/>
      <c r="J46" s="69"/>
      <c r="K46" s="7"/>
      <c r="L46" s="69"/>
      <c r="M46" s="6"/>
    </row>
    <row r="47" ht="15.75" customHeight="1">
      <c r="A47" s="69" t="s">
        <v>132</v>
      </c>
      <c r="B47" s="6"/>
      <c r="C47" s="6"/>
      <c r="D47" s="69"/>
      <c r="E47" s="6"/>
      <c r="F47" s="69"/>
      <c r="G47" s="6"/>
      <c r="H47" s="69"/>
      <c r="I47" s="6"/>
      <c r="J47" s="69"/>
      <c r="K47" s="7"/>
      <c r="L47" s="69"/>
      <c r="M47" s="6"/>
    </row>
    <row r="48" ht="15.75" customHeight="1">
      <c r="A48" s="69" t="s">
        <v>69</v>
      </c>
      <c r="B48" s="6"/>
      <c r="C48" s="6"/>
      <c r="D48" s="69"/>
      <c r="E48" s="6"/>
      <c r="F48" s="69"/>
      <c r="G48" s="6"/>
      <c r="H48" s="69"/>
      <c r="I48" s="6"/>
      <c r="J48" s="69"/>
      <c r="K48" s="7"/>
      <c r="L48" s="69"/>
      <c r="M48" s="6"/>
    </row>
    <row r="49" ht="15.75" customHeight="1">
      <c r="A49" s="69" t="s">
        <v>69</v>
      </c>
      <c r="B49" s="6"/>
      <c r="C49" s="6"/>
      <c r="D49" s="69"/>
      <c r="E49" s="6"/>
      <c r="F49" s="69"/>
      <c r="G49" s="6"/>
      <c r="H49" s="69"/>
      <c r="I49" s="6"/>
      <c r="J49" s="69"/>
      <c r="K49" s="7"/>
      <c r="L49" s="69"/>
      <c r="M49" s="6"/>
    </row>
    <row r="50" ht="15.75" customHeight="1">
      <c r="A50" s="69" t="s">
        <v>69</v>
      </c>
      <c r="B50" s="6"/>
      <c r="C50" s="6"/>
      <c r="D50" s="69"/>
      <c r="E50" s="6"/>
      <c r="F50" s="69"/>
      <c r="G50" s="6"/>
      <c r="H50" s="69"/>
      <c r="I50" s="6"/>
      <c r="J50" s="69"/>
      <c r="K50" s="7"/>
      <c r="L50" s="69"/>
      <c r="M50" s="6"/>
    </row>
    <row r="51" ht="15.75" customHeight="1">
      <c r="A51" s="69" t="s">
        <v>69</v>
      </c>
      <c r="B51" s="6"/>
      <c r="C51" s="6"/>
      <c r="D51" s="69"/>
      <c r="E51" s="6"/>
      <c r="F51" s="69"/>
      <c r="G51" s="6"/>
      <c r="H51" s="69"/>
      <c r="I51" s="6"/>
      <c r="J51" s="69"/>
      <c r="K51" s="7"/>
      <c r="L51" s="69"/>
      <c r="M51" s="6"/>
    </row>
    <row r="52" ht="15.75" customHeight="1">
      <c r="A52" s="69" t="s">
        <v>69</v>
      </c>
      <c r="B52" s="6"/>
      <c r="C52" s="6"/>
      <c r="D52" s="69"/>
      <c r="E52" s="6"/>
      <c r="F52" s="69"/>
      <c r="G52" s="6"/>
      <c r="H52" s="69"/>
      <c r="I52" s="6"/>
      <c r="J52" s="69"/>
      <c r="K52" s="7"/>
      <c r="L52" s="69"/>
      <c r="M52" s="6"/>
    </row>
    <row r="53" ht="15.75" customHeight="1">
      <c r="A53" s="69" t="s">
        <v>69</v>
      </c>
      <c r="B53" s="6"/>
      <c r="C53" s="6"/>
      <c r="D53" s="69"/>
      <c r="E53" s="6"/>
      <c r="F53" s="69"/>
      <c r="G53" s="6"/>
      <c r="H53" s="69"/>
      <c r="I53" s="6"/>
      <c r="J53" s="69"/>
      <c r="K53" s="7"/>
      <c r="L53" s="69"/>
      <c r="M53" s="6"/>
    </row>
    <row r="54" ht="15.75" customHeight="1">
      <c r="A54" s="69" t="s">
        <v>69</v>
      </c>
      <c r="B54" s="6"/>
      <c r="C54" s="6"/>
      <c r="D54" s="69"/>
      <c r="E54" s="6"/>
      <c r="F54" s="69"/>
      <c r="G54" s="6"/>
      <c r="H54" s="69"/>
      <c r="I54" s="6"/>
      <c r="J54" s="69"/>
      <c r="K54" s="7"/>
      <c r="L54" s="69"/>
      <c r="M54" s="6"/>
    </row>
    <row r="55">
      <c r="A55" s="53" t="s">
        <v>133</v>
      </c>
      <c r="B55" s="6"/>
      <c r="C55" s="6"/>
      <c r="D55" s="6"/>
      <c r="E55" s="6"/>
      <c r="F55" s="6"/>
      <c r="G55" s="6"/>
      <c r="H55" s="6"/>
      <c r="I55" s="6"/>
      <c r="J55" s="6"/>
      <c r="K55" s="6"/>
      <c r="L55" s="6"/>
      <c r="M55" s="7"/>
    </row>
    <row r="56" ht="27.75" customHeight="1">
      <c r="A56" s="53" t="s">
        <v>217</v>
      </c>
      <c r="B56" s="6"/>
      <c r="C56" s="6"/>
      <c r="D56" s="6"/>
      <c r="E56" s="6"/>
      <c r="F56" s="6"/>
      <c r="G56" s="6"/>
      <c r="H56" s="6"/>
      <c r="I56" s="6"/>
      <c r="J56" s="6"/>
      <c r="K56" s="6"/>
      <c r="L56" s="6"/>
      <c r="M56" s="7"/>
    </row>
    <row r="57" ht="27.75" customHeight="1">
      <c r="A57" s="53" t="s">
        <v>218</v>
      </c>
      <c r="B57" s="6"/>
      <c r="C57" s="6"/>
      <c r="D57" s="6"/>
      <c r="E57" s="6"/>
      <c r="F57" s="6"/>
      <c r="G57" s="6"/>
      <c r="H57" s="6"/>
      <c r="I57" s="6"/>
      <c r="J57" s="6"/>
      <c r="K57" s="6"/>
      <c r="L57" s="6"/>
      <c r="M57" s="7"/>
    </row>
    <row r="58">
      <c r="A58" s="53" t="s">
        <v>219</v>
      </c>
      <c r="B58" s="6"/>
      <c r="C58" s="6"/>
      <c r="D58" s="6"/>
      <c r="E58" s="6"/>
      <c r="F58" s="6"/>
      <c r="G58" s="6"/>
      <c r="H58" s="6"/>
      <c r="I58" s="6"/>
      <c r="J58" s="6"/>
      <c r="K58" s="6"/>
      <c r="L58" s="6"/>
      <c r="M58" s="7"/>
      <c r="O58" s="70" t="s">
        <v>137</v>
      </c>
    </row>
    <row r="59" ht="15.75" customHeight="1">
      <c r="A59" s="71"/>
      <c r="B59" s="9"/>
      <c r="C59" s="9"/>
      <c r="D59" s="9"/>
      <c r="E59" s="9"/>
      <c r="F59" s="9"/>
      <c r="G59" s="9"/>
      <c r="H59" s="9"/>
      <c r="I59" s="9"/>
      <c r="J59" s="9"/>
      <c r="K59" s="9"/>
      <c r="L59" s="9"/>
      <c r="M59" s="9"/>
      <c r="O59" s="72" t="s">
        <v>138</v>
      </c>
    </row>
    <row r="60" ht="15.75" customHeight="1">
      <c r="O60" s="73" t="s">
        <v>139</v>
      </c>
      <c r="Q60" s="74" t="s">
        <v>140</v>
      </c>
    </row>
    <row r="61" ht="15.75" customHeight="1">
      <c r="O61" s="72" t="s">
        <v>141</v>
      </c>
    </row>
    <row r="62" ht="15.75" customHeight="1">
      <c r="O62" s="73" t="s">
        <v>142</v>
      </c>
      <c r="Q62" s="74" t="s">
        <v>143</v>
      </c>
    </row>
    <row r="63" ht="15.75" customHeight="1">
      <c r="O63" s="75" t="s">
        <v>144</v>
      </c>
    </row>
    <row r="64" ht="15.75" customHeight="1">
      <c r="O64" s="73" t="s">
        <v>139</v>
      </c>
      <c r="Q64" s="74" t="s">
        <v>145</v>
      </c>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c r="A102" s="53" t="s">
        <v>146</v>
      </c>
      <c r="B102" s="6"/>
      <c r="C102" s="6"/>
      <c r="D102" s="6"/>
      <c r="E102" s="6"/>
      <c r="F102" s="6"/>
      <c r="G102" s="6"/>
      <c r="H102" s="6"/>
      <c r="I102" s="6"/>
      <c r="J102" s="6"/>
      <c r="K102" s="6"/>
      <c r="L102" s="6"/>
      <c r="M102" s="7"/>
    </row>
    <row r="103" ht="30.75" customHeight="1">
      <c r="A103" s="76"/>
      <c r="B103" s="20"/>
      <c r="C103" s="20"/>
      <c r="D103" s="20"/>
      <c r="E103" s="20"/>
      <c r="F103" s="20"/>
      <c r="G103" s="20"/>
      <c r="H103" s="20"/>
      <c r="I103" s="20"/>
      <c r="J103" s="20"/>
      <c r="K103" s="20"/>
      <c r="L103" s="20"/>
      <c r="M103" s="20"/>
    </row>
    <row r="104" ht="15.75" customHeight="1">
      <c r="A104" s="77" t="s">
        <v>147</v>
      </c>
      <c r="B104" s="6"/>
      <c r="C104" s="6"/>
      <c r="D104" s="6"/>
      <c r="E104" s="6"/>
      <c r="F104" s="6"/>
      <c r="G104" s="6"/>
      <c r="H104" s="6"/>
      <c r="I104" s="6"/>
      <c r="J104" s="6"/>
      <c r="K104" s="6"/>
      <c r="L104" s="6"/>
      <c r="M104" s="7"/>
    </row>
    <row r="105" ht="15.75" customHeight="1">
      <c r="A105" s="53" t="s">
        <v>133</v>
      </c>
      <c r="B105" s="6"/>
      <c r="C105" s="6"/>
      <c r="D105" s="6"/>
      <c r="E105" s="6"/>
      <c r="F105" s="6"/>
      <c r="G105" s="6"/>
      <c r="H105" s="6"/>
      <c r="I105" s="6"/>
      <c r="J105" s="6"/>
      <c r="K105" s="6"/>
      <c r="L105" s="6"/>
      <c r="M105" s="7"/>
    </row>
    <row r="106">
      <c r="A106" s="53" t="s">
        <v>148</v>
      </c>
      <c r="B106" s="6"/>
      <c r="C106" s="6"/>
      <c r="D106" s="6"/>
      <c r="E106" s="6"/>
      <c r="F106" s="6"/>
      <c r="G106" s="6"/>
      <c r="H106" s="6"/>
      <c r="I106" s="6"/>
      <c r="J106" s="6"/>
      <c r="K106" s="6"/>
      <c r="L106" s="6"/>
      <c r="M106" s="7"/>
    </row>
    <row r="107">
      <c r="A107" s="53" t="s">
        <v>149</v>
      </c>
      <c r="B107" s="6"/>
      <c r="C107" s="6"/>
      <c r="D107" s="6"/>
      <c r="E107" s="6"/>
      <c r="F107" s="6"/>
      <c r="G107" s="6"/>
      <c r="H107" s="6"/>
      <c r="I107" s="6"/>
      <c r="J107" s="6"/>
      <c r="K107" s="6"/>
      <c r="L107" s="6"/>
      <c r="M107" s="7"/>
    </row>
    <row r="108">
      <c r="A108" s="53" t="s">
        <v>150</v>
      </c>
      <c r="B108" s="6"/>
      <c r="C108" s="6"/>
      <c r="D108" s="6"/>
      <c r="E108" s="6"/>
      <c r="F108" s="6"/>
      <c r="G108" s="6"/>
      <c r="H108" s="6"/>
      <c r="I108" s="6"/>
      <c r="J108" s="6"/>
      <c r="K108" s="6"/>
      <c r="L108" s="6"/>
      <c r="M108" s="7"/>
    </row>
    <row r="109" ht="15.75" customHeight="1">
      <c r="A109" s="53" t="s">
        <v>151</v>
      </c>
      <c r="B109" s="6"/>
      <c r="C109" s="6"/>
      <c r="D109" s="6"/>
      <c r="E109" s="6"/>
      <c r="F109" s="6"/>
      <c r="G109" s="6"/>
      <c r="H109" s="6"/>
      <c r="I109" s="6"/>
      <c r="J109" s="6"/>
      <c r="K109" s="6"/>
      <c r="L109" s="6"/>
      <c r="M109" s="7"/>
    </row>
    <row r="110" ht="15.75" customHeight="1">
      <c r="A110" s="53" t="s">
        <v>152</v>
      </c>
      <c r="B110" s="6"/>
      <c r="C110" s="6"/>
      <c r="D110" s="6"/>
      <c r="E110" s="6"/>
      <c r="F110" s="6"/>
      <c r="G110" s="6"/>
      <c r="H110" s="6"/>
      <c r="I110" s="6"/>
      <c r="J110" s="6"/>
      <c r="K110" s="6"/>
      <c r="L110" s="6"/>
      <c r="M110" s="7"/>
    </row>
    <row r="111" ht="15.75" customHeight="1">
      <c r="A111" s="53" t="s">
        <v>153</v>
      </c>
      <c r="B111" s="6"/>
      <c r="C111" s="6"/>
      <c r="D111" s="6"/>
      <c r="E111" s="6"/>
      <c r="F111" s="6"/>
      <c r="G111" s="6"/>
      <c r="H111" s="6"/>
      <c r="I111" s="6"/>
      <c r="J111" s="6"/>
      <c r="K111" s="6"/>
      <c r="L111" s="6"/>
      <c r="M111" s="7"/>
    </row>
    <row r="112" ht="15.75" customHeight="1">
      <c r="A112" s="53" t="s">
        <v>154</v>
      </c>
      <c r="B112" s="6"/>
      <c r="C112" s="6"/>
      <c r="D112" s="6"/>
      <c r="E112" s="6"/>
      <c r="F112" s="6"/>
      <c r="G112" s="6"/>
      <c r="H112" s="6"/>
      <c r="I112" s="6"/>
      <c r="J112" s="6"/>
      <c r="K112" s="6"/>
      <c r="L112" s="6"/>
      <c r="M112" s="7"/>
    </row>
    <row r="113" ht="15.75" customHeight="1">
      <c r="A113" s="62" t="s">
        <v>155</v>
      </c>
      <c r="B113" s="6"/>
      <c r="C113" s="6"/>
      <c r="D113" s="7"/>
      <c r="E113" s="69" t="str">
        <f>A41</f>
        <v>A - Calefactor 1</v>
      </c>
      <c r="F113" s="6"/>
      <c r="G113" s="6"/>
      <c r="H113" s="6"/>
      <c r="I113" s="6"/>
      <c r="J113" s="6"/>
      <c r="K113" s="6"/>
      <c r="L113" s="6"/>
      <c r="M113" s="7"/>
    </row>
    <row r="114" ht="15.75" customHeight="1">
      <c r="A114" s="78" t="s">
        <v>156</v>
      </c>
      <c r="B114" s="79" t="s">
        <v>157</v>
      </c>
      <c r="C114" s="6"/>
      <c r="D114" s="7"/>
      <c r="E114" s="79" t="s">
        <v>158</v>
      </c>
      <c r="F114" s="6"/>
      <c r="G114" s="7"/>
      <c r="H114" s="79" t="s">
        <v>159</v>
      </c>
      <c r="I114" s="6"/>
      <c r="J114" s="7"/>
      <c r="K114" s="79" t="s">
        <v>160</v>
      </c>
      <c r="L114" s="6"/>
      <c r="M114" s="7"/>
    </row>
    <row r="115" ht="15.75" customHeight="1">
      <c r="A115" s="80">
        <v>1.0</v>
      </c>
      <c r="B115" s="79" t="s">
        <v>161</v>
      </c>
      <c r="C115" s="6"/>
      <c r="D115" s="7"/>
      <c r="E115" s="79">
        <v>100.0</v>
      </c>
      <c r="F115" s="6"/>
      <c r="G115" s="7"/>
      <c r="H115" s="81"/>
      <c r="I115" s="6"/>
      <c r="J115" s="7"/>
      <c r="K115" s="63">
        <f t="shared" ref="K115:K121" si="2">A115*E115*H115</f>
        <v>0</v>
      </c>
      <c r="L115" s="6"/>
      <c r="M115" s="7"/>
    </row>
    <row r="116" ht="15.75" customHeight="1">
      <c r="A116" s="80"/>
      <c r="B116" s="79" t="s">
        <v>162</v>
      </c>
      <c r="C116" s="6"/>
      <c r="D116" s="7"/>
      <c r="E116" s="79">
        <v>30.0</v>
      </c>
      <c r="F116" s="6"/>
      <c r="G116" s="7"/>
      <c r="H116" s="82">
        <v>0.019</v>
      </c>
      <c r="I116" s="6"/>
      <c r="J116" s="7"/>
      <c r="K116" s="63">
        <f t="shared" si="2"/>
        <v>0</v>
      </c>
      <c r="L116" s="6"/>
      <c r="M116" s="7"/>
    </row>
    <row r="117" ht="15.75" customHeight="1">
      <c r="A117" s="80"/>
      <c r="B117" s="79" t="s">
        <v>162</v>
      </c>
      <c r="C117" s="6"/>
      <c r="D117" s="7"/>
      <c r="E117" s="79">
        <v>30.0</v>
      </c>
      <c r="F117" s="6"/>
      <c r="G117" s="7"/>
      <c r="H117" s="82">
        <v>0.025</v>
      </c>
      <c r="I117" s="6"/>
      <c r="J117" s="7"/>
      <c r="K117" s="63">
        <f t="shared" si="2"/>
        <v>0</v>
      </c>
      <c r="L117" s="6"/>
      <c r="M117" s="7"/>
    </row>
    <row r="118" ht="15.75" customHeight="1">
      <c r="A118" s="80"/>
      <c r="B118" s="79" t="s">
        <v>163</v>
      </c>
      <c r="C118" s="6"/>
      <c r="D118" s="7"/>
      <c r="E118" s="79">
        <v>14.0</v>
      </c>
      <c r="F118" s="6"/>
      <c r="G118" s="7"/>
      <c r="H118" s="81"/>
      <c r="I118" s="6"/>
      <c r="J118" s="7"/>
      <c r="K118" s="63">
        <f t="shared" si="2"/>
        <v>0</v>
      </c>
      <c r="L118" s="6"/>
      <c r="M118" s="7"/>
    </row>
    <row r="119" ht="15.75" customHeight="1">
      <c r="A119" s="80"/>
      <c r="B119" s="79" t="s">
        <v>164</v>
      </c>
      <c r="C119" s="6"/>
      <c r="D119" s="7"/>
      <c r="E119" s="79">
        <v>20.0</v>
      </c>
      <c r="F119" s="6"/>
      <c r="G119" s="7"/>
      <c r="H119" s="82">
        <v>0.025</v>
      </c>
      <c r="I119" s="6"/>
      <c r="J119" s="7"/>
      <c r="K119" s="63">
        <f t="shared" si="2"/>
        <v>0</v>
      </c>
      <c r="L119" s="6"/>
      <c r="M119" s="7"/>
    </row>
    <row r="120" ht="15.75" customHeight="1">
      <c r="A120" s="80"/>
      <c r="B120" s="79" t="s">
        <v>164</v>
      </c>
      <c r="C120" s="6"/>
      <c r="D120" s="7"/>
      <c r="E120" s="79">
        <v>20.0</v>
      </c>
      <c r="F120" s="6"/>
      <c r="G120" s="7"/>
      <c r="H120" s="82">
        <v>0.032</v>
      </c>
      <c r="I120" s="6"/>
      <c r="J120" s="7"/>
      <c r="K120" s="63">
        <f t="shared" si="2"/>
        <v>0</v>
      </c>
      <c r="L120" s="6"/>
      <c r="M120" s="7"/>
    </row>
    <row r="121" ht="15.75" customHeight="1">
      <c r="A121" s="80"/>
      <c r="B121" s="79" t="s">
        <v>165</v>
      </c>
      <c r="C121" s="6"/>
      <c r="D121" s="7"/>
      <c r="E121" s="79">
        <v>60.0</v>
      </c>
      <c r="F121" s="6"/>
      <c r="G121" s="7"/>
      <c r="H121" s="81"/>
      <c r="I121" s="6"/>
      <c r="J121" s="7"/>
      <c r="K121" s="63">
        <f t="shared" si="2"/>
        <v>0</v>
      </c>
      <c r="L121" s="6"/>
      <c r="M121" s="7"/>
    </row>
    <row r="122" ht="15.75" customHeight="1">
      <c r="A122" s="80"/>
      <c r="B122" s="79" t="s">
        <v>166</v>
      </c>
      <c r="C122" s="6"/>
      <c r="D122" s="7"/>
      <c r="E122" s="83">
        <v>10.0</v>
      </c>
      <c r="F122" s="6"/>
      <c r="G122" s="7"/>
      <c r="H122" s="81"/>
      <c r="I122" s="6"/>
      <c r="J122" s="7"/>
      <c r="K122" s="63" t="s">
        <v>69</v>
      </c>
      <c r="L122" s="6"/>
      <c r="M122" s="7"/>
    </row>
    <row r="123" ht="15.75" customHeight="1">
      <c r="A123" s="79" t="s">
        <v>167</v>
      </c>
      <c r="B123" s="6"/>
      <c r="C123" s="6"/>
      <c r="D123" s="6"/>
      <c r="E123" s="6"/>
      <c r="F123" s="6"/>
      <c r="G123" s="6"/>
      <c r="H123" s="6"/>
      <c r="I123" s="6"/>
      <c r="J123" s="7"/>
      <c r="K123" s="63">
        <f>SUM(K115:K122)</f>
        <v>0</v>
      </c>
      <c r="L123" s="6"/>
      <c r="M123" s="7"/>
    </row>
    <row r="124" ht="15.75" customHeight="1">
      <c r="A124" s="79"/>
      <c r="B124" s="6"/>
      <c r="C124" s="6"/>
      <c r="D124" s="6"/>
      <c r="E124" s="6"/>
      <c r="F124" s="6"/>
      <c r="G124" s="6"/>
      <c r="H124" s="6"/>
      <c r="I124" s="6"/>
      <c r="J124" s="6"/>
      <c r="K124" s="6"/>
      <c r="L124" s="6"/>
      <c r="M124" s="7"/>
    </row>
    <row r="125" ht="15.75" customHeight="1">
      <c r="A125" s="62" t="s">
        <v>155</v>
      </c>
      <c r="B125" s="6"/>
      <c r="C125" s="6"/>
      <c r="D125" s="7"/>
      <c r="E125" s="69" t="str">
        <f>A42</f>
        <v>B - Calefactor 2</v>
      </c>
      <c r="F125" s="6"/>
      <c r="G125" s="6"/>
      <c r="H125" s="6"/>
      <c r="I125" s="6"/>
      <c r="J125" s="6"/>
      <c r="K125" s="6"/>
      <c r="L125" s="6"/>
      <c r="M125" s="7"/>
    </row>
    <row r="126" ht="15.75" customHeight="1">
      <c r="A126" s="78" t="s">
        <v>156</v>
      </c>
      <c r="B126" s="79" t="s">
        <v>157</v>
      </c>
      <c r="C126" s="6"/>
      <c r="D126" s="7"/>
      <c r="E126" s="79" t="s">
        <v>158</v>
      </c>
      <c r="F126" s="6"/>
      <c r="G126" s="7"/>
      <c r="H126" s="79" t="s">
        <v>159</v>
      </c>
      <c r="I126" s="6"/>
      <c r="J126" s="7"/>
      <c r="K126" s="79" t="s">
        <v>160</v>
      </c>
      <c r="L126" s="6"/>
      <c r="M126" s="7"/>
    </row>
    <row r="127" ht="15.75" customHeight="1">
      <c r="A127" s="80"/>
      <c r="B127" s="79" t="s">
        <v>161</v>
      </c>
      <c r="C127" s="6"/>
      <c r="D127" s="7"/>
      <c r="E127" s="79">
        <v>100.0</v>
      </c>
      <c r="F127" s="6"/>
      <c r="G127" s="7"/>
      <c r="H127" s="81"/>
      <c r="I127" s="6"/>
      <c r="J127" s="7"/>
      <c r="K127" s="63">
        <f t="shared" ref="K127:K134" si="3">A127*E127*H127</f>
        <v>0</v>
      </c>
      <c r="L127" s="6"/>
      <c r="M127" s="7"/>
    </row>
    <row r="128" ht="15.75" customHeight="1">
      <c r="A128" s="80"/>
      <c r="B128" s="79" t="s">
        <v>162</v>
      </c>
      <c r="C128" s="6"/>
      <c r="D128" s="7"/>
      <c r="E128" s="79">
        <v>30.0</v>
      </c>
      <c r="F128" s="6"/>
      <c r="G128" s="7"/>
      <c r="H128" s="82">
        <v>0.019</v>
      </c>
      <c r="I128" s="6"/>
      <c r="J128" s="7"/>
      <c r="K128" s="63">
        <f t="shared" si="3"/>
        <v>0</v>
      </c>
      <c r="L128" s="6"/>
      <c r="M128" s="7"/>
    </row>
    <row r="129" ht="15.75" customHeight="1">
      <c r="A129" s="80"/>
      <c r="B129" s="79" t="s">
        <v>162</v>
      </c>
      <c r="C129" s="6"/>
      <c r="D129" s="7"/>
      <c r="E129" s="79">
        <v>30.0</v>
      </c>
      <c r="F129" s="6"/>
      <c r="G129" s="7"/>
      <c r="H129" s="82">
        <v>0.025</v>
      </c>
      <c r="I129" s="6"/>
      <c r="J129" s="7"/>
      <c r="K129" s="63">
        <f t="shared" si="3"/>
        <v>0</v>
      </c>
      <c r="L129" s="6"/>
      <c r="M129" s="7"/>
    </row>
    <row r="130" ht="15.75" customHeight="1">
      <c r="A130" s="80"/>
      <c r="B130" s="79" t="s">
        <v>163</v>
      </c>
      <c r="C130" s="6"/>
      <c r="D130" s="7"/>
      <c r="E130" s="79">
        <v>14.0</v>
      </c>
      <c r="F130" s="6"/>
      <c r="G130" s="7"/>
      <c r="H130" s="81"/>
      <c r="I130" s="6"/>
      <c r="J130" s="7"/>
      <c r="K130" s="63">
        <f t="shared" si="3"/>
        <v>0</v>
      </c>
      <c r="L130" s="6"/>
      <c r="M130" s="7"/>
    </row>
    <row r="131" ht="15.75" customHeight="1">
      <c r="A131" s="80"/>
      <c r="B131" s="79" t="s">
        <v>164</v>
      </c>
      <c r="C131" s="6"/>
      <c r="D131" s="7"/>
      <c r="E131" s="79">
        <v>20.0</v>
      </c>
      <c r="F131" s="6"/>
      <c r="G131" s="7"/>
      <c r="H131" s="82">
        <v>0.025</v>
      </c>
      <c r="I131" s="6"/>
      <c r="J131" s="7"/>
      <c r="K131" s="63">
        <f t="shared" si="3"/>
        <v>0</v>
      </c>
      <c r="L131" s="6"/>
      <c r="M131" s="7"/>
    </row>
    <row r="132" ht="15.75" customHeight="1">
      <c r="A132" s="80"/>
      <c r="B132" s="79" t="s">
        <v>164</v>
      </c>
      <c r="C132" s="6"/>
      <c r="D132" s="7"/>
      <c r="E132" s="79">
        <v>20.0</v>
      </c>
      <c r="F132" s="6"/>
      <c r="G132" s="7"/>
      <c r="H132" s="82">
        <v>0.032</v>
      </c>
      <c r="I132" s="6"/>
      <c r="J132" s="7"/>
      <c r="K132" s="63">
        <f t="shared" si="3"/>
        <v>0</v>
      </c>
      <c r="L132" s="6"/>
      <c r="M132" s="7"/>
    </row>
    <row r="133" ht="15.75" customHeight="1">
      <c r="A133" s="80"/>
      <c r="B133" s="79" t="s">
        <v>165</v>
      </c>
      <c r="C133" s="6"/>
      <c r="D133" s="7"/>
      <c r="E133" s="79">
        <v>60.0</v>
      </c>
      <c r="F133" s="6"/>
      <c r="G133" s="7"/>
      <c r="H133" s="81"/>
      <c r="I133" s="6"/>
      <c r="J133" s="7"/>
      <c r="K133" s="63">
        <f t="shared" si="3"/>
        <v>0</v>
      </c>
      <c r="L133" s="6"/>
      <c r="M133" s="7"/>
    </row>
    <row r="134" ht="15.75" customHeight="1">
      <c r="A134" s="80"/>
      <c r="B134" s="79" t="s">
        <v>166</v>
      </c>
      <c r="C134" s="6"/>
      <c r="D134" s="7"/>
      <c r="E134" s="83">
        <v>10.0</v>
      </c>
      <c r="F134" s="6"/>
      <c r="G134" s="7"/>
      <c r="H134" s="81"/>
      <c r="I134" s="6"/>
      <c r="J134" s="7"/>
      <c r="K134" s="63">
        <f t="shared" si="3"/>
        <v>0</v>
      </c>
      <c r="L134" s="6"/>
      <c r="M134" s="7"/>
    </row>
    <row r="135" ht="16.5" customHeight="1">
      <c r="A135" s="79" t="s">
        <v>167</v>
      </c>
      <c r="B135" s="6"/>
      <c r="C135" s="6"/>
      <c r="D135" s="6"/>
      <c r="E135" s="6"/>
      <c r="F135" s="6"/>
      <c r="G135" s="6"/>
      <c r="H135" s="6"/>
      <c r="I135" s="6"/>
      <c r="J135" s="7"/>
      <c r="K135" s="63">
        <f>SUM(K127:K134)</f>
        <v>0</v>
      </c>
      <c r="L135" s="6"/>
      <c r="M135" s="7"/>
    </row>
    <row r="136" ht="16.5" customHeight="1">
      <c r="A136" s="79"/>
      <c r="B136" s="6"/>
      <c r="C136" s="6"/>
      <c r="D136" s="6"/>
      <c r="E136" s="6"/>
      <c r="F136" s="6"/>
      <c r="G136" s="6"/>
      <c r="H136" s="6"/>
      <c r="I136" s="6"/>
      <c r="J136" s="6"/>
      <c r="K136" s="6"/>
      <c r="L136" s="6"/>
      <c r="M136" s="7"/>
    </row>
    <row r="137" ht="16.5" customHeight="1">
      <c r="A137" s="62" t="s">
        <v>155</v>
      </c>
      <c r="B137" s="6"/>
      <c r="C137" s="6"/>
      <c r="D137" s="7"/>
      <c r="E137" s="69" t="str">
        <f>A43</f>
        <v>C - Cocina</v>
      </c>
      <c r="F137" s="6"/>
      <c r="G137" s="6"/>
      <c r="H137" s="6"/>
      <c r="I137" s="6"/>
      <c r="J137" s="6"/>
      <c r="K137" s="6"/>
      <c r="L137" s="6"/>
      <c r="M137" s="7"/>
    </row>
    <row r="138" ht="16.5" customHeight="1">
      <c r="A138" s="78" t="s">
        <v>156</v>
      </c>
      <c r="B138" s="79" t="s">
        <v>157</v>
      </c>
      <c r="C138" s="6"/>
      <c r="D138" s="7"/>
      <c r="E138" s="79" t="s">
        <v>158</v>
      </c>
      <c r="F138" s="6"/>
      <c r="G138" s="7"/>
      <c r="H138" s="79" t="s">
        <v>159</v>
      </c>
      <c r="I138" s="6"/>
      <c r="J138" s="7"/>
      <c r="K138" s="79" t="s">
        <v>160</v>
      </c>
      <c r="L138" s="6"/>
      <c r="M138" s="7"/>
    </row>
    <row r="139" ht="16.5" customHeight="1">
      <c r="A139" s="80"/>
      <c r="B139" s="79" t="s">
        <v>161</v>
      </c>
      <c r="C139" s="6"/>
      <c r="D139" s="7"/>
      <c r="E139" s="79">
        <v>100.0</v>
      </c>
      <c r="F139" s="6"/>
      <c r="G139" s="7"/>
      <c r="H139" s="81"/>
      <c r="I139" s="6"/>
      <c r="J139" s="7"/>
      <c r="K139" s="63">
        <f t="shared" ref="K139:K146" si="4">A139*E139*H139</f>
        <v>0</v>
      </c>
      <c r="L139" s="6"/>
      <c r="M139" s="7"/>
    </row>
    <row r="140" ht="16.5" customHeight="1">
      <c r="A140" s="80">
        <v>2.0</v>
      </c>
      <c r="B140" s="79" t="s">
        <v>162</v>
      </c>
      <c r="C140" s="6"/>
      <c r="D140" s="7"/>
      <c r="E140" s="79">
        <v>30.0</v>
      </c>
      <c r="F140" s="6"/>
      <c r="G140" s="7"/>
      <c r="H140" s="82">
        <v>0.019</v>
      </c>
      <c r="I140" s="6"/>
      <c r="J140" s="7"/>
      <c r="K140" s="63">
        <f t="shared" si="4"/>
        <v>1.14</v>
      </c>
      <c r="L140" s="6"/>
      <c r="M140" s="7"/>
    </row>
    <row r="141" ht="16.5" customHeight="1">
      <c r="A141" s="80">
        <v>2.0</v>
      </c>
      <c r="B141" s="79" t="s">
        <v>162</v>
      </c>
      <c r="C141" s="6"/>
      <c r="D141" s="7"/>
      <c r="E141" s="79">
        <v>30.0</v>
      </c>
      <c r="F141" s="6"/>
      <c r="G141" s="7"/>
      <c r="H141" s="82">
        <v>0.025</v>
      </c>
      <c r="I141" s="6"/>
      <c r="J141" s="7"/>
      <c r="K141" s="63">
        <f t="shared" si="4"/>
        <v>1.5</v>
      </c>
      <c r="L141" s="6"/>
      <c r="M141" s="7"/>
    </row>
    <row r="142" ht="16.5" customHeight="1">
      <c r="A142" s="80"/>
      <c r="B142" s="79" t="s">
        <v>163</v>
      </c>
      <c r="C142" s="6"/>
      <c r="D142" s="7"/>
      <c r="E142" s="79">
        <v>14.0</v>
      </c>
      <c r="F142" s="6"/>
      <c r="G142" s="7"/>
      <c r="H142" s="81"/>
      <c r="I142" s="6"/>
      <c r="J142" s="7"/>
      <c r="K142" s="63">
        <f t="shared" si="4"/>
        <v>0</v>
      </c>
      <c r="L142" s="6"/>
      <c r="M142" s="7"/>
    </row>
    <row r="143" ht="16.5" customHeight="1">
      <c r="A143" s="80"/>
      <c r="B143" s="79" t="s">
        <v>164</v>
      </c>
      <c r="C143" s="6"/>
      <c r="D143" s="7"/>
      <c r="E143" s="79">
        <v>20.0</v>
      </c>
      <c r="F143" s="6"/>
      <c r="G143" s="7"/>
      <c r="H143" s="82">
        <v>0.025</v>
      </c>
      <c r="I143" s="6"/>
      <c r="J143" s="7"/>
      <c r="K143" s="63">
        <f t="shared" si="4"/>
        <v>0</v>
      </c>
      <c r="L143" s="6"/>
      <c r="M143" s="7"/>
    </row>
    <row r="144" ht="16.5" customHeight="1">
      <c r="A144" s="80"/>
      <c r="B144" s="79" t="s">
        <v>164</v>
      </c>
      <c r="C144" s="6"/>
      <c r="D144" s="7"/>
      <c r="E144" s="79">
        <v>20.0</v>
      </c>
      <c r="F144" s="6"/>
      <c r="G144" s="7"/>
      <c r="H144" s="82">
        <v>0.032</v>
      </c>
      <c r="I144" s="6"/>
      <c r="J144" s="7"/>
      <c r="K144" s="63">
        <f t="shared" si="4"/>
        <v>0</v>
      </c>
      <c r="L144" s="6"/>
      <c r="M144" s="7"/>
    </row>
    <row r="145" ht="16.5" customHeight="1">
      <c r="A145" s="80"/>
      <c r="B145" s="79" t="s">
        <v>165</v>
      </c>
      <c r="C145" s="6"/>
      <c r="D145" s="7"/>
      <c r="E145" s="79">
        <v>60.0</v>
      </c>
      <c r="F145" s="6"/>
      <c r="G145" s="7"/>
      <c r="H145" s="81"/>
      <c r="I145" s="6"/>
      <c r="J145" s="7"/>
      <c r="K145" s="63">
        <f t="shared" si="4"/>
        <v>0</v>
      </c>
      <c r="L145" s="6"/>
      <c r="M145" s="7"/>
    </row>
    <row r="146" ht="16.5" customHeight="1">
      <c r="A146" s="80"/>
      <c r="B146" s="79" t="s">
        <v>166</v>
      </c>
      <c r="C146" s="6"/>
      <c r="D146" s="7"/>
      <c r="E146" s="83">
        <v>10.0</v>
      </c>
      <c r="F146" s="6"/>
      <c r="G146" s="7"/>
      <c r="H146" s="81"/>
      <c r="I146" s="6"/>
      <c r="J146" s="7"/>
      <c r="K146" s="63">
        <f t="shared" si="4"/>
        <v>0</v>
      </c>
      <c r="L146" s="6"/>
      <c r="M146" s="7"/>
    </row>
    <row r="147" ht="16.5" customHeight="1">
      <c r="A147" s="79" t="s">
        <v>167</v>
      </c>
      <c r="B147" s="6"/>
      <c r="C147" s="6"/>
      <c r="D147" s="6"/>
      <c r="E147" s="6"/>
      <c r="F147" s="6"/>
      <c r="G147" s="6"/>
      <c r="H147" s="6"/>
      <c r="I147" s="6"/>
      <c r="J147" s="7"/>
      <c r="K147" s="63">
        <f>SUM(K139:K146)</f>
        <v>2.64</v>
      </c>
      <c r="L147" s="6"/>
      <c r="M147" s="7"/>
    </row>
    <row r="148" ht="16.5" customHeight="1">
      <c r="A148" s="79"/>
      <c r="B148" s="6"/>
      <c r="C148" s="6"/>
      <c r="D148" s="6"/>
      <c r="E148" s="6"/>
      <c r="F148" s="6"/>
      <c r="G148" s="6"/>
      <c r="H148" s="6"/>
      <c r="I148" s="6"/>
      <c r="J148" s="6"/>
      <c r="K148" s="6"/>
      <c r="L148" s="6"/>
      <c r="M148" s="7"/>
    </row>
    <row r="149" ht="16.5" customHeight="1">
      <c r="A149" s="62" t="s">
        <v>155</v>
      </c>
      <c r="B149" s="6"/>
      <c r="C149" s="6"/>
      <c r="D149" s="7"/>
      <c r="E149" s="69" t="str">
        <f>A44</f>
        <v>C - Calefón</v>
      </c>
      <c r="F149" s="6"/>
      <c r="G149" s="6"/>
      <c r="H149" s="6"/>
      <c r="I149" s="6"/>
      <c r="J149" s="6"/>
      <c r="K149" s="6"/>
      <c r="L149" s="6"/>
      <c r="M149" s="7"/>
    </row>
    <row r="150" ht="15.75" customHeight="1">
      <c r="A150" s="78" t="s">
        <v>156</v>
      </c>
      <c r="B150" s="79" t="s">
        <v>157</v>
      </c>
      <c r="C150" s="6"/>
      <c r="D150" s="7"/>
      <c r="E150" s="79" t="s">
        <v>158</v>
      </c>
      <c r="F150" s="6"/>
      <c r="G150" s="7"/>
      <c r="H150" s="79" t="s">
        <v>159</v>
      </c>
      <c r="I150" s="6"/>
      <c r="J150" s="7"/>
      <c r="K150" s="79" t="s">
        <v>160</v>
      </c>
      <c r="L150" s="6"/>
      <c r="M150" s="7"/>
    </row>
    <row r="151" ht="15.75" customHeight="1">
      <c r="A151" s="80"/>
      <c r="B151" s="79" t="s">
        <v>161</v>
      </c>
      <c r="C151" s="6"/>
      <c r="D151" s="7"/>
      <c r="E151" s="79">
        <v>100.0</v>
      </c>
      <c r="F151" s="6"/>
      <c r="G151" s="7"/>
      <c r="H151" s="81"/>
      <c r="I151" s="6"/>
      <c r="J151" s="7"/>
      <c r="K151" s="63">
        <f t="shared" ref="K151:K158" si="5">A151*E151*H151</f>
        <v>0</v>
      </c>
      <c r="L151" s="6"/>
      <c r="M151" s="7"/>
    </row>
    <row r="152" ht="15.75" customHeight="1">
      <c r="A152" s="80">
        <v>2.0</v>
      </c>
      <c r="B152" s="79" t="s">
        <v>162</v>
      </c>
      <c r="C152" s="6"/>
      <c r="D152" s="7"/>
      <c r="E152" s="79">
        <v>30.0</v>
      </c>
      <c r="F152" s="6"/>
      <c r="G152" s="7"/>
      <c r="H152" s="82">
        <v>0.019</v>
      </c>
      <c r="I152" s="6"/>
      <c r="J152" s="7"/>
      <c r="K152" s="63">
        <f t="shared" si="5"/>
        <v>1.14</v>
      </c>
      <c r="L152" s="6"/>
      <c r="M152" s="7"/>
    </row>
    <row r="153" ht="15.75" customHeight="1">
      <c r="A153" s="80">
        <v>2.0</v>
      </c>
      <c r="B153" s="79" t="s">
        <v>162</v>
      </c>
      <c r="C153" s="6"/>
      <c r="D153" s="7"/>
      <c r="E153" s="79">
        <v>30.0</v>
      </c>
      <c r="F153" s="6"/>
      <c r="G153" s="7"/>
      <c r="H153" s="82">
        <v>0.025</v>
      </c>
      <c r="I153" s="6"/>
      <c r="J153" s="7"/>
      <c r="K153" s="63">
        <f t="shared" si="5"/>
        <v>1.5</v>
      </c>
      <c r="L153" s="6"/>
      <c r="M153" s="7"/>
    </row>
    <row r="154" ht="15.75" customHeight="1">
      <c r="A154" s="80"/>
      <c r="B154" s="79" t="s">
        <v>163</v>
      </c>
      <c r="C154" s="6"/>
      <c r="D154" s="7"/>
      <c r="E154" s="79">
        <v>14.0</v>
      </c>
      <c r="F154" s="6"/>
      <c r="G154" s="7"/>
      <c r="H154" s="81"/>
      <c r="I154" s="6"/>
      <c r="J154" s="7"/>
      <c r="K154" s="63">
        <f t="shared" si="5"/>
        <v>0</v>
      </c>
      <c r="L154" s="6"/>
      <c r="M154" s="7"/>
    </row>
    <row r="155" ht="15.75" customHeight="1">
      <c r="A155" s="80"/>
      <c r="B155" s="79" t="s">
        <v>164</v>
      </c>
      <c r="C155" s="6"/>
      <c r="D155" s="7"/>
      <c r="E155" s="79">
        <v>20.0</v>
      </c>
      <c r="F155" s="6"/>
      <c r="G155" s="7"/>
      <c r="H155" s="82">
        <v>0.025</v>
      </c>
      <c r="I155" s="6"/>
      <c r="J155" s="7"/>
      <c r="K155" s="63">
        <f t="shared" si="5"/>
        <v>0</v>
      </c>
      <c r="L155" s="6"/>
      <c r="M155" s="7"/>
    </row>
    <row r="156" ht="16.5" customHeight="1">
      <c r="A156" s="80"/>
      <c r="B156" s="79" t="s">
        <v>164</v>
      </c>
      <c r="C156" s="6"/>
      <c r="D156" s="7"/>
      <c r="E156" s="79">
        <v>20.0</v>
      </c>
      <c r="F156" s="6"/>
      <c r="G156" s="7"/>
      <c r="H156" s="82">
        <v>0.032</v>
      </c>
      <c r="I156" s="6"/>
      <c r="J156" s="7"/>
      <c r="K156" s="63">
        <f t="shared" si="5"/>
        <v>0</v>
      </c>
      <c r="L156" s="6"/>
      <c r="M156" s="7"/>
    </row>
    <row r="157" ht="16.5" customHeight="1">
      <c r="A157" s="80"/>
      <c r="B157" s="79" t="s">
        <v>165</v>
      </c>
      <c r="C157" s="6"/>
      <c r="D157" s="7"/>
      <c r="E157" s="79">
        <v>60.0</v>
      </c>
      <c r="F157" s="6"/>
      <c r="G157" s="7"/>
      <c r="H157" s="81"/>
      <c r="I157" s="6"/>
      <c r="J157" s="7"/>
      <c r="K157" s="63">
        <f t="shared" si="5"/>
        <v>0</v>
      </c>
      <c r="L157" s="6"/>
      <c r="M157" s="7"/>
    </row>
    <row r="158" ht="16.5" customHeight="1">
      <c r="A158" s="80"/>
      <c r="B158" s="79" t="s">
        <v>166</v>
      </c>
      <c r="C158" s="6"/>
      <c r="D158" s="7"/>
      <c r="E158" s="83">
        <v>10.0</v>
      </c>
      <c r="F158" s="6"/>
      <c r="G158" s="7"/>
      <c r="H158" s="81"/>
      <c r="I158" s="6"/>
      <c r="J158" s="7"/>
      <c r="K158" s="63">
        <f t="shared" si="5"/>
        <v>0</v>
      </c>
      <c r="L158" s="6"/>
      <c r="M158" s="7"/>
      <c r="O158" s="22"/>
    </row>
    <row r="159" ht="15.75" customHeight="1">
      <c r="A159" s="79" t="s">
        <v>167</v>
      </c>
      <c r="B159" s="6"/>
      <c r="C159" s="6"/>
      <c r="D159" s="6"/>
      <c r="E159" s="6"/>
      <c r="F159" s="6"/>
      <c r="G159" s="6"/>
      <c r="H159" s="6"/>
      <c r="I159" s="6"/>
      <c r="J159" s="7"/>
      <c r="K159" s="63">
        <f>SUM(K151:K158)</f>
        <v>2.64</v>
      </c>
      <c r="L159" s="6"/>
      <c r="M159" s="7"/>
    </row>
    <row r="160" ht="15.75" customHeight="1">
      <c r="A160" s="22"/>
    </row>
    <row r="161" ht="15.75" customHeight="1">
      <c r="A161" s="62" t="s">
        <v>155</v>
      </c>
      <c r="B161" s="6"/>
      <c r="C161" s="6"/>
      <c r="D161" s="7"/>
      <c r="E161" s="69" t="str">
        <f>A45</f>
        <v>Medidor - A</v>
      </c>
      <c r="F161" s="6"/>
      <c r="G161" s="6"/>
      <c r="H161" s="6"/>
      <c r="I161" s="6"/>
      <c r="J161" s="6"/>
      <c r="K161" s="6"/>
      <c r="L161" s="6"/>
      <c r="M161" s="7"/>
    </row>
    <row r="162" ht="15.75" customHeight="1">
      <c r="A162" s="78" t="s">
        <v>156</v>
      </c>
      <c r="B162" s="79" t="s">
        <v>157</v>
      </c>
      <c r="C162" s="6"/>
      <c r="D162" s="7"/>
      <c r="E162" s="79" t="s">
        <v>158</v>
      </c>
      <c r="F162" s="6"/>
      <c r="G162" s="7"/>
      <c r="H162" s="79" t="s">
        <v>159</v>
      </c>
      <c r="I162" s="6"/>
      <c r="J162" s="7"/>
      <c r="K162" s="79" t="s">
        <v>160</v>
      </c>
      <c r="L162" s="6"/>
      <c r="M162" s="7"/>
    </row>
    <row r="163" ht="15.75" customHeight="1">
      <c r="A163" s="80"/>
      <c r="B163" s="79" t="s">
        <v>161</v>
      </c>
      <c r="C163" s="6"/>
      <c r="D163" s="7"/>
      <c r="E163" s="79">
        <v>100.0</v>
      </c>
      <c r="F163" s="6"/>
      <c r="G163" s="7"/>
      <c r="H163" s="81"/>
      <c r="I163" s="6"/>
      <c r="J163" s="7"/>
      <c r="K163" s="63">
        <f t="shared" ref="K163:K170" si="6">A163*E163*H163</f>
        <v>0</v>
      </c>
      <c r="L163" s="6"/>
      <c r="M163" s="7"/>
    </row>
    <row r="164" ht="15.75" customHeight="1">
      <c r="A164" s="80">
        <v>2.0</v>
      </c>
      <c r="B164" s="79" t="s">
        <v>162</v>
      </c>
      <c r="C164" s="6"/>
      <c r="D164" s="7"/>
      <c r="E164" s="79">
        <v>30.0</v>
      </c>
      <c r="F164" s="6"/>
      <c r="G164" s="7"/>
      <c r="H164" s="82">
        <v>0.019</v>
      </c>
      <c r="I164" s="6"/>
      <c r="J164" s="7"/>
      <c r="K164" s="63">
        <f t="shared" si="6"/>
        <v>1.14</v>
      </c>
      <c r="L164" s="6"/>
      <c r="M164" s="7"/>
    </row>
    <row r="165" ht="15.75" customHeight="1">
      <c r="A165" s="80">
        <v>2.0</v>
      </c>
      <c r="B165" s="79" t="s">
        <v>162</v>
      </c>
      <c r="C165" s="6"/>
      <c r="D165" s="7"/>
      <c r="E165" s="79">
        <v>30.0</v>
      </c>
      <c r="F165" s="6"/>
      <c r="G165" s="7"/>
      <c r="H165" s="82">
        <v>0.025</v>
      </c>
      <c r="I165" s="6"/>
      <c r="J165" s="7"/>
      <c r="K165" s="63">
        <f t="shared" si="6"/>
        <v>1.5</v>
      </c>
      <c r="L165" s="6"/>
      <c r="M165" s="7"/>
    </row>
    <row r="166" ht="15.75" customHeight="1">
      <c r="A166" s="80"/>
      <c r="B166" s="79" t="s">
        <v>163</v>
      </c>
      <c r="C166" s="6"/>
      <c r="D166" s="7"/>
      <c r="E166" s="79">
        <v>14.0</v>
      </c>
      <c r="F166" s="6"/>
      <c r="G166" s="7"/>
      <c r="H166" s="81"/>
      <c r="I166" s="6"/>
      <c r="J166" s="7"/>
      <c r="K166" s="63">
        <f t="shared" si="6"/>
        <v>0</v>
      </c>
      <c r="L166" s="6"/>
      <c r="M166" s="7"/>
    </row>
    <row r="167" ht="15.75" customHeight="1">
      <c r="A167" s="80"/>
      <c r="B167" s="79" t="s">
        <v>164</v>
      </c>
      <c r="C167" s="6"/>
      <c r="D167" s="7"/>
      <c r="E167" s="79">
        <v>20.0</v>
      </c>
      <c r="F167" s="6"/>
      <c r="G167" s="7"/>
      <c r="H167" s="82">
        <v>0.025</v>
      </c>
      <c r="I167" s="6"/>
      <c r="J167" s="7"/>
      <c r="K167" s="63">
        <f t="shared" si="6"/>
        <v>0</v>
      </c>
      <c r="L167" s="6"/>
      <c r="M167" s="7"/>
    </row>
    <row r="168" ht="15.75" customHeight="1">
      <c r="A168" s="80"/>
      <c r="B168" s="79" t="s">
        <v>164</v>
      </c>
      <c r="C168" s="6"/>
      <c r="D168" s="7"/>
      <c r="E168" s="79">
        <v>20.0</v>
      </c>
      <c r="F168" s="6"/>
      <c r="G168" s="7"/>
      <c r="H168" s="82">
        <v>0.032</v>
      </c>
      <c r="I168" s="6"/>
      <c r="J168" s="7"/>
      <c r="K168" s="63">
        <f t="shared" si="6"/>
        <v>0</v>
      </c>
      <c r="L168" s="6"/>
      <c r="M168" s="7"/>
    </row>
    <row r="169" ht="15.75" customHeight="1">
      <c r="A169" s="80"/>
      <c r="B169" s="79" t="s">
        <v>165</v>
      </c>
      <c r="C169" s="6"/>
      <c r="D169" s="7"/>
      <c r="E169" s="79">
        <v>60.0</v>
      </c>
      <c r="F169" s="6"/>
      <c r="G169" s="7"/>
      <c r="H169" s="81"/>
      <c r="I169" s="6"/>
      <c r="J169" s="7"/>
      <c r="K169" s="63">
        <f t="shared" si="6"/>
        <v>0</v>
      </c>
      <c r="L169" s="6"/>
      <c r="M169" s="7"/>
    </row>
    <row r="170" ht="15.75" customHeight="1">
      <c r="A170" s="80"/>
      <c r="B170" s="79" t="s">
        <v>166</v>
      </c>
      <c r="C170" s="6"/>
      <c r="D170" s="7"/>
      <c r="E170" s="83">
        <v>10.0</v>
      </c>
      <c r="F170" s="6"/>
      <c r="G170" s="7"/>
      <c r="H170" s="81"/>
      <c r="I170" s="6"/>
      <c r="J170" s="7"/>
      <c r="K170" s="63">
        <f t="shared" si="6"/>
        <v>0</v>
      </c>
      <c r="L170" s="6"/>
      <c r="M170" s="7"/>
    </row>
    <row r="171" ht="15.75" customHeight="1">
      <c r="A171" s="79" t="s">
        <v>167</v>
      </c>
      <c r="B171" s="6"/>
      <c r="C171" s="6"/>
      <c r="D171" s="6"/>
      <c r="E171" s="6"/>
      <c r="F171" s="6"/>
      <c r="G171" s="6"/>
      <c r="H171" s="6"/>
      <c r="I171" s="6"/>
      <c r="J171" s="7"/>
      <c r="K171" s="63">
        <f>SUM(K163:K170)</f>
        <v>2.64</v>
      </c>
      <c r="L171" s="6"/>
      <c r="M171" s="7"/>
    </row>
    <row r="172" ht="15.75" customHeight="1">
      <c r="A172" s="79"/>
      <c r="B172" s="6"/>
      <c r="C172" s="6"/>
      <c r="D172" s="6"/>
      <c r="E172" s="6"/>
      <c r="F172" s="6"/>
      <c r="G172" s="6"/>
      <c r="H172" s="6"/>
      <c r="I172" s="6"/>
      <c r="J172" s="6"/>
      <c r="K172" s="6"/>
      <c r="L172" s="6"/>
      <c r="M172" s="7"/>
    </row>
    <row r="173" ht="15.75" customHeight="1">
      <c r="A173" s="62" t="s">
        <v>155</v>
      </c>
      <c r="B173" s="6"/>
      <c r="C173" s="6"/>
      <c r="D173" s="7"/>
      <c r="E173" s="69" t="str">
        <f>A46</f>
        <v>A - B</v>
      </c>
      <c r="F173" s="6"/>
      <c r="G173" s="6"/>
      <c r="H173" s="6"/>
      <c r="I173" s="6"/>
      <c r="J173" s="6"/>
      <c r="K173" s="6"/>
      <c r="L173" s="6"/>
      <c r="M173" s="7"/>
    </row>
    <row r="174" ht="15.75" customHeight="1">
      <c r="A174" s="78" t="s">
        <v>156</v>
      </c>
      <c r="B174" s="79" t="s">
        <v>157</v>
      </c>
      <c r="C174" s="6"/>
      <c r="D174" s="7"/>
      <c r="E174" s="79" t="s">
        <v>158</v>
      </c>
      <c r="F174" s="6"/>
      <c r="G174" s="7"/>
      <c r="H174" s="79" t="s">
        <v>159</v>
      </c>
      <c r="I174" s="6"/>
      <c r="J174" s="7"/>
      <c r="K174" s="79" t="s">
        <v>160</v>
      </c>
      <c r="L174" s="6"/>
      <c r="M174" s="7"/>
    </row>
    <row r="175" ht="15.75" customHeight="1">
      <c r="A175" s="80"/>
      <c r="B175" s="79" t="s">
        <v>161</v>
      </c>
      <c r="C175" s="6"/>
      <c r="D175" s="7"/>
      <c r="E175" s="79">
        <v>100.0</v>
      </c>
      <c r="F175" s="6"/>
      <c r="G175" s="7"/>
      <c r="H175" s="81"/>
      <c r="I175" s="6"/>
      <c r="J175" s="7"/>
      <c r="K175" s="63">
        <f t="shared" ref="K175:K182" si="7">A175*E175*H175</f>
        <v>0</v>
      </c>
      <c r="L175" s="6"/>
      <c r="M175" s="7"/>
    </row>
    <row r="176" ht="15.75" customHeight="1">
      <c r="A176" s="80">
        <v>2.0</v>
      </c>
      <c r="B176" s="79" t="s">
        <v>162</v>
      </c>
      <c r="C176" s="6"/>
      <c r="D176" s="7"/>
      <c r="E176" s="79">
        <v>30.0</v>
      </c>
      <c r="F176" s="6"/>
      <c r="G176" s="7"/>
      <c r="H176" s="82">
        <v>0.019</v>
      </c>
      <c r="I176" s="6"/>
      <c r="J176" s="7"/>
      <c r="K176" s="63">
        <f t="shared" si="7"/>
        <v>1.14</v>
      </c>
      <c r="L176" s="6"/>
      <c r="M176" s="7"/>
    </row>
    <row r="177" ht="15.75" customHeight="1">
      <c r="A177" s="80">
        <v>2.0</v>
      </c>
      <c r="B177" s="79" t="s">
        <v>162</v>
      </c>
      <c r="C177" s="6"/>
      <c r="D177" s="7"/>
      <c r="E177" s="79">
        <v>30.0</v>
      </c>
      <c r="F177" s="6"/>
      <c r="G177" s="7"/>
      <c r="H177" s="82">
        <v>0.025</v>
      </c>
      <c r="I177" s="6"/>
      <c r="J177" s="7"/>
      <c r="K177" s="63">
        <f t="shared" si="7"/>
        <v>1.5</v>
      </c>
      <c r="L177" s="6"/>
      <c r="M177" s="7"/>
    </row>
    <row r="178" ht="15.75" customHeight="1">
      <c r="A178" s="80"/>
      <c r="B178" s="79" t="s">
        <v>163</v>
      </c>
      <c r="C178" s="6"/>
      <c r="D178" s="7"/>
      <c r="E178" s="79">
        <v>14.0</v>
      </c>
      <c r="F178" s="6"/>
      <c r="G178" s="7"/>
      <c r="H178" s="81"/>
      <c r="I178" s="6"/>
      <c r="J178" s="7"/>
      <c r="K178" s="63">
        <f t="shared" si="7"/>
        <v>0</v>
      </c>
      <c r="L178" s="6"/>
      <c r="M178" s="7"/>
    </row>
    <row r="179" ht="15.75" customHeight="1">
      <c r="A179" s="80"/>
      <c r="B179" s="79" t="s">
        <v>164</v>
      </c>
      <c r="C179" s="6"/>
      <c r="D179" s="7"/>
      <c r="E179" s="79">
        <v>20.0</v>
      </c>
      <c r="F179" s="6"/>
      <c r="G179" s="7"/>
      <c r="H179" s="82">
        <v>0.025</v>
      </c>
      <c r="I179" s="6"/>
      <c r="J179" s="7"/>
      <c r="K179" s="63">
        <f t="shared" si="7"/>
        <v>0</v>
      </c>
      <c r="L179" s="6"/>
      <c r="M179" s="7"/>
    </row>
    <row r="180" ht="15.75" customHeight="1">
      <c r="A180" s="80"/>
      <c r="B180" s="79" t="s">
        <v>164</v>
      </c>
      <c r="C180" s="6"/>
      <c r="D180" s="7"/>
      <c r="E180" s="79">
        <v>20.0</v>
      </c>
      <c r="F180" s="6"/>
      <c r="G180" s="7"/>
      <c r="H180" s="82">
        <v>0.032</v>
      </c>
      <c r="I180" s="6"/>
      <c r="J180" s="7"/>
      <c r="K180" s="63">
        <f t="shared" si="7"/>
        <v>0</v>
      </c>
      <c r="L180" s="6"/>
      <c r="M180" s="7"/>
    </row>
    <row r="181" ht="15.75" customHeight="1">
      <c r="A181" s="80"/>
      <c r="B181" s="79" t="s">
        <v>165</v>
      </c>
      <c r="C181" s="6"/>
      <c r="D181" s="7"/>
      <c r="E181" s="79">
        <v>60.0</v>
      </c>
      <c r="F181" s="6"/>
      <c r="G181" s="7"/>
      <c r="H181" s="81"/>
      <c r="I181" s="6"/>
      <c r="J181" s="7"/>
      <c r="K181" s="63">
        <f t="shared" si="7"/>
        <v>0</v>
      </c>
      <c r="L181" s="6"/>
      <c r="M181" s="7"/>
    </row>
    <row r="182" ht="15.75" customHeight="1">
      <c r="A182" s="80"/>
      <c r="B182" s="79" t="s">
        <v>166</v>
      </c>
      <c r="C182" s="6"/>
      <c r="D182" s="7"/>
      <c r="E182" s="83">
        <v>10.0</v>
      </c>
      <c r="F182" s="6"/>
      <c r="G182" s="7"/>
      <c r="H182" s="81"/>
      <c r="I182" s="6"/>
      <c r="J182" s="7"/>
      <c r="K182" s="63">
        <f t="shared" si="7"/>
        <v>0</v>
      </c>
      <c r="L182" s="6"/>
      <c r="M182" s="7"/>
    </row>
    <row r="183" ht="15.75" customHeight="1">
      <c r="A183" s="79" t="s">
        <v>167</v>
      </c>
      <c r="B183" s="6"/>
      <c r="C183" s="6"/>
      <c r="D183" s="6"/>
      <c r="E183" s="6"/>
      <c r="F183" s="6"/>
      <c r="G183" s="6"/>
      <c r="H183" s="6"/>
      <c r="I183" s="6"/>
      <c r="J183" s="7"/>
      <c r="K183" s="63">
        <f>SUM(K175:K182)</f>
        <v>2.64</v>
      </c>
      <c r="L183" s="6"/>
      <c r="M183" s="7"/>
    </row>
    <row r="184" ht="15.75" customHeight="1">
      <c r="A184" s="79"/>
      <c r="B184" s="6"/>
      <c r="C184" s="6"/>
      <c r="D184" s="6"/>
      <c r="E184" s="6"/>
      <c r="F184" s="6"/>
      <c r="G184" s="6"/>
      <c r="H184" s="6"/>
      <c r="I184" s="6"/>
      <c r="J184" s="6"/>
      <c r="K184" s="6"/>
      <c r="L184" s="6"/>
      <c r="M184" s="7"/>
    </row>
    <row r="185" ht="15.75" customHeight="1">
      <c r="A185" s="62" t="s">
        <v>155</v>
      </c>
      <c r="B185" s="6"/>
      <c r="C185" s="6"/>
      <c r="D185" s="7"/>
      <c r="E185" s="69" t="str">
        <f>A47</f>
        <v>B - C</v>
      </c>
      <c r="F185" s="6"/>
      <c r="G185" s="6"/>
      <c r="H185" s="6"/>
      <c r="I185" s="6"/>
      <c r="J185" s="6"/>
      <c r="K185" s="6"/>
      <c r="L185" s="6"/>
      <c r="M185" s="7"/>
    </row>
    <row r="186" ht="15.75" customHeight="1">
      <c r="A186" s="78" t="s">
        <v>156</v>
      </c>
      <c r="B186" s="79" t="s">
        <v>157</v>
      </c>
      <c r="C186" s="6"/>
      <c r="D186" s="7"/>
      <c r="E186" s="79" t="s">
        <v>158</v>
      </c>
      <c r="F186" s="6"/>
      <c r="G186" s="7"/>
      <c r="H186" s="79" t="s">
        <v>159</v>
      </c>
      <c r="I186" s="6"/>
      <c r="J186" s="7"/>
      <c r="K186" s="79" t="s">
        <v>160</v>
      </c>
      <c r="L186" s="6"/>
      <c r="M186" s="7"/>
    </row>
    <row r="187" ht="15.75" customHeight="1">
      <c r="A187" s="80"/>
      <c r="B187" s="79" t="s">
        <v>161</v>
      </c>
      <c r="C187" s="6"/>
      <c r="D187" s="7"/>
      <c r="E187" s="79">
        <v>100.0</v>
      </c>
      <c r="F187" s="6"/>
      <c r="G187" s="7"/>
      <c r="H187" s="81"/>
      <c r="I187" s="6"/>
      <c r="J187" s="7"/>
      <c r="K187" s="63">
        <f t="shared" ref="K187:K194" si="8">A187*E187*H187</f>
        <v>0</v>
      </c>
      <c r="L187" s="6"/>
      <c r="M187" s="7"/>
    </row>
    <row r="188" ht="15.75" customHeight="1">
      <c r="A188" s="80">
        <v>2.0</v>
      </c>
      <c r="B188" s="79" t="s">
        <v>162</v>
      </c>
      <c r="C188" s="6"/>
      <c r="D188" s="7"/>
      <c r="E188" s="79">
        <v>30.0</v>
      </c>
      <c r="F188" s="6"/>
      <c r="G188" s="7"/>
      <c r="H188" s="82">
        <v>0.019</v>
      </c>
      <c r="I188" s="6"/>
      <c r="J188" s="7"/>
      <c r="K188" s="63">
        <f t="shared" si="8"/>
        <v>1.14</v>
      </c>
      <c r="L188" s="6"/>
      <c r="M188" s="7"/>
    </row>
    <row r="189" ht="15.75" customHeight="1">
      <c r="A189" s="80">
        <v>2.0</v>
      </c>
      <c r="B189" s="79" t="s">
        <v>162</v>
      </c>
      <c r="C189" s="6"/>
      <c r="D189" s="7"/>
      <c r="E189" s="79">
        <v>30.0</v>
      </c>
      <c r="F189" s="6"/>
      <c r="G189" s="7"/>
      <c r="H189" s="82">
        <v>0.025</v>
      </c>
      <c r="I189" s="6"/>
      <c r="J189" s="7"/>
      <c r="K189" s="63">
        <f t="shared" si="8"/>
        <v>1.5</v>
      </c>
      <c r="L189" s="6"/>
      <c r="M189" s="7"/>
    </row>
    <row r="190" ht="15.75" customHeight="1">
      <c r="A190" s="80"/>
      <c r="B190" s="79" t="s">
        <v>163</v>
      </c>
      <c r="C190" s="6"/>
      <c r="D190" s="7"/>
      <c r="E190" s="79">
        <v>14.0</v>
      </c>
      <c r="F190" s="6"/>
      <c r="G190" s="7"/>
      <c r="H190" s="81"/>
      <c r="I190" s="6"/>
      <c r="J190" s="7"/>
      <c r="K190" s="63">
        <f t="shared" si="8"/>
        <v>0</v>
      </c>
      <c r="L190" s="6"/>
      <c r="M190" s="7"/>
    </row>
    <row r="191" ht="15.75" customHeight="1">
      <c r="A191" s="80"/>
      <c r="B191" s="79" t="s">
        <v>164</v>
      </c>
      <c r="C191" s="6"/>
      <c r="D191" s="7"/>
      <c r="E191" s="79">
        <v>20.0</v>
      </c>
      <c r="F191" s="6"/>
      <c r="G191" s="7"/>
      <c r="H191" s="82">
        <v>0.025</v>
      </c>
      <c r="I191" s="6"/>
      <c r="J191" s="7"/>
      <c r="K191" s="63">
        <f t="shared" si="8"/>
        <v>0</v>
      </c>
      <c r="L191" s="6"/>
      <c r="M191" s="7"/>
    </row>
    <row r="192" ht="15.75" customHeight="1">
      <c r="A192" s="80"/>
      <c r="B192" s="79" t="s">
        <v>164</v>
      </c>
      <c r="C192" s="6"/>
      <c r="D192" s="7"/>
      <c r="E192" s="79">
        <v>20.0</v>
      </c>
      <c r="F192" s="6"/>
      <c r="G192" s="7"/>
      <c r="H192" s="82">
        <v>0.032</v>
      </c>
      <c r="I192" s="6"/>
      <c r="J192" s="7"/>
      <c r="K192" s="63">
        <f t="shared" si="8"/>
        <v>0</v>
      </c>
      <c r="L192" s="6"/>
      <c r="M192" s="7"/>
    </row>
    <row r="193" ht="15.75" customHeight="1">
      <c r="A193" s="80"/>
      <c r="B193" s="79" t="s">
        <v>165</v>
      </c>
      <c r="C193" s="6"/>
      <c r="D193" s="7"/>
      <c r="E193" s="79">
        <v>60.0</v>
      </c>
      <c r="F193" s="6"/>
      <c r="G193" s="7"/>
      <c r="H193" s="81"/>
      <c r="I193" s="6"/>
      <c r="J193" s="7"/>
      <c r="K193" s="63">
        <f t="shared" si="8"/>
        <v>0</v>
      </c>
      <c r="L193" s="6"/>
      <c r="M193" s="7"/>
    </row>
    <row r="194" ht="15.75" customHeight="1">
      <c r="A194" s="80"/>
      <c r="B194" s="79" t="s">
        <v>166</v>
      </c>
      <c r="C194" s="6"/>
      <c r="D194" s="7"/>
      <c r="E194" s="83">
        <v>10.0</v>
      </c>
      <c r="F194" s="6"/>
      <c r="G194" s="7"/>
      <c r="H194" s="81"/>
      <c r="I194" s="6"/>
      <c r="J194" s="7"/>
      <c r="K194" s="63">
        <f t="shared" si="8"/>
        <v>0</v>
      </c>
      <c r="L194" s="6"/>
      <c r="M194" s="7"/>
    </row>
    <row r="195" ht="15.75" customHeight="1">
      <c r="A195" s="79" t="s">
        <v>167</v>
      </c>
      <c r="B195" s="6"/>
      <c r="C195" s="6"/>
      <c r="D195" s="6"/>
      <c r="E195" s="6"/>
      <c r="F195" s="6"/>
      <c r="G195" s="6"/>
      <c r="H195" s="6"/>
      <c r="I195" s="6"/>
      <c r="J195" s="7"/>
      <c r="K195" s="63">
        <f>SUM(K187:K194)</f>
        <v>2.64</v>
      </c>
      <c r="L195" s="6"/>
      <c r="M195" s="7"/>
    </row>
    <row r="196" ht="15.75" customHeight="1">
      <c r="A196" s="79"/>
      <c r="B196" s="6"/>
      <c r="C196" s="6"/>
      <c r="D196" s="6"/>
      <c r="E196" s="6"/>
      <c r="F196" s="6"/>
      <c r="G196" s="6"/>
      <c r="H196" s="6"/>
      <c r="I196" s="6"/>
      <c r="J196" s="6"/>
      <c r="K196" s="6"/>
      <c r="L196" s="6"/>
      <c r="M196" s="7"/>
    </row>
    <row r="197" ht="15.75" customHeight="1">
      <c r="A197" s="62" t="s">
        <v>155</v>
      </c>
      <c r="B197" s="6"/>
      <c r="C197" s="6"/>
      <c r="D197" s="7"/>
      <c r="E197" s="69"/>
      <c r="F197" s="6"/>
      <c r="G197" s="6"/>
      <c r="H197" s="6"/>
      <c r="I197" s="6"/>
      <c r="J197" s="6"/>
      <c r="K197" s="6"/>
      <c r="L197" s="6"/>
      <c r="M197" s="7"/>
    </row>
    <row r="198" ht="15.75" customHeight="1">
      <c r="A198" s="78" t="s">
        <v>156</v>
      </c>
      <c r="B198" s="79" t="s">
        <v>157</v>
      </c>
      <c r="C198" s="6"/>
      <c r="D198" s="7"/>
      <c r="E198" s="79" t="s">
        <v>158</v>
      </c>
      <c r="F198" s="6"/>
      <c r="G198" s="7"/>
      <c r="H198" s="79" t="s">
        <v>159</v>
      </c>
      <c r="I198" s="6"/>
      <c r="J198" s="7"/>
      <c r="K198" s="79" t="s">
        <v>160</v>
      </c>
      <c r="L198" s="6"/>
      <c r="M198" s="7"/>
    </row>
    <row r="199" ht="15.75" customHeight="1">
      <c r="A199" s="80"/>
      <c r="B199" s="79" t="s">
        <v>161</v>
      </c>
      <c r="C199" s="6"/>
      <c r="D199" s="7"/>
      <c r="E199" s="79">
        <v>100.0</v>
      </c>
      <c r="F199" s="6"/>
      <c r="G199" s="7"/>
      <c r="H199" s="81"/>
      <c r="I199" s="6"/>
      <c r="J199" s="7"/>
      <c r="K199" s="63">
        <f t="shared" ref="K199:K206" si="9">A199*E199*H199</f>
        <v>0</v>
      </c>
      <c r="L199" s="6"/>
      <c r="M199" s="7"/>
    </row>
    <row r="200" ht="15.75" customHeight="1">
      <c r="A200" s="80">
        <v>2.0</v>
      </c>
      <c r="B200" s="79" t="s">
        <v>162</v>
      </c>
      <c r="C200" s="6"/>
      <c r="D200" s="7"/>
      <c r="E200" s="79">
        <v>30.0</v>
      </c>
      <c r="F200" s="6"/>
      <c r="G200" s="7"/>
      <c r="H200" s="82">
        <v>0.019</v>
      </c>
      <c r="I200" s="6"/>
      <c r="J200" s="7"/>
      <c r="K200" s="63">
        <f t="shared" si="9"/>
        <v>1.14</v>
      </c>
      <c r="L200" s="6"/>
      <c r="M200" s="7"/>
    </row>
    <row r="201" ht="15.75" customHeight="1">
      <c r="A201" s="80">
        <v>2.0</v>
      </c>
      <c r="B201" s="79" t="s">
        <v>162</v>
      </c>
      <c r="C201" s="6"/>
      <c r="D201" s="7"/>
      <c r="E201" s="79">
        <v>30.0</v>
      </c>
      <c r="F201" s="6"/>
      <c r="G201" s="7"/>
      <c r="H201" s="82">
        <v>0.025</v>
      </c>
      <c r="I201" s="6"/>
      <c r="J201" s="7"/>
      <c r="K201" s="63">
        <f t="shared" si="9"/>
        <v>1.5</v>
      </c>
      <c r="L201" s="6"/>
      <c r="M201" s="7"/>
    </row>
    <row r="202" ht="15.75" customHeight="1">
      <c r="A202" s="80"/>
      <c r="B202" s="79" t="s">
        <v>163</v>
      </c>
      <c r="C202" s="6"/>
      <c r="D202" s="7"/>
      <c r="E202" s="79">
        <v>14.0</v>
      </c>
      <c r="F202" s="6"/>
      <c r="G202" s="7"/>
      <c r="H202" s="81"/>
      <c r="I202" s="6"/>
      <c r="J202" s="7"/>
      <c r="K202" s="63">
        <f t="shared" si="9"/>
        <v>0</v>
      </c>
      <c r="L202" s="6"/>
      <c r="M202" s="7"/>
    </row>
    <row r="203" ht="15.75" customHeight="1">
      <c r="A203" s="80"/>
      <c r="B203" s="79" t="s">
        <v>164</v>
      </c>
      <c r="C203" s="6"/>
      <c r="D203" s="7"/>
      <c r="E203" s="79">
        <v>20.0</v>
      </c>
      <c r="F203" s="6"/>
      <c r="G203" s="7"/>
      <c r="H203" s="82">
        <v>0.025</v>
      </c>
      <c r="I203" s="6"/>
      <c r="J203" s="7"/>
      <c r="K203" s="63">
        <f t="shared" si="9"/>
        <v>0</v>
      </c>
      <c r="L203" s="6"/>
      <c r="M203" s="7"/>
    </row>
    <row r="204" ht="15.75" customHeight="1">
      <c r="A204" s="80"/>
      <c r="B204" s="79" t="s">
        <v>164</v>
      </c>
      <c r="C204" s="6"/>
      <c r="D204" s="7"/>
      <c r="E204" s="79">
        <v>20.0</v>
      </c>
      <c r="F204" s="6"/>
      <c r="G204" s="7"/>
      <c r="H204" s="82">
        <v>0.032</v>
      </c>
      <c r="I204" s="6"/>
      <c r="J204" s="7"/>
      <c r="K204" s="63">
        <f t="shared" si="9"/>
        <v>0</v>
      </c>
      <c r="L204" s="6"/>
      <c r="M204" s="7"/>
    </row>
    <row r="205" ht="15.75" customHeight="1">
      <c r="A205" s="80"/>
      <c r="B205" s="79" t="s">
        <v>165</v>
      </c>
      <c r="C205" s="6"/>
      <c r="D205" s="7"/>
      <c r="E205" s="79">
        <v>60.0</v>
      </c>
      <c r="F205" s="6"/>
      <c r="G205" s="7"/>
      <c r="H205" s="81"/>
      <c r="I205" s="6"/>
      <c r="J205" s="7"/>
      <c r="K205" s="63">
        <f t="shared" si="9"/>
        <v>0</v>
      </c>
      <c r="L205" s="6"/>
      <c r="M205" s="7"/>
    </row>
    <row r="206" ht="15.75" customHeight="1">
      <c r="A206" s="80"/>
      <c r="B206" s="79" t="s">
        <v>166</v>
      </c>
      <c r="C206" s="6"/>
      <c r="D206" s="7"/>
      <c r="E206" s="83">
        <v>10.0</v>
      </c>
      <c r="F206" s="6"/>
      <c r="G206" s="7"/>
      <c r="H206" s="81"/>
      <c r="I206" s="6"/>
      <c r="J206" s="7"/>
      <c r="K206" s="63">
        <f t="shared" si="9"/>
        <v>0</v>
      </c>
      <c r="L206" s="6"/>
      <c r="M206" s="7"/>
    </row>
    <row r="207" ht="15.75" customHeight="1">
      <c r="A207" s="79" t="s">
        <v>167</v>
      </c>
      <c r="B207" s="6"/>
      <c r="C207" s="6"/>
      <c r="D207" s="6"/>
      <c r="E207" s="6"/>
      <c r="F207" s="6"/>
      <c r="G207" s="6"/>
      <c r="H207" s="6"/>
      <c r="I207" s="6"/>
      <c r="J207" s="7"/>
      <c r="K207" s="63">
        <f>SUM(K199:K206)</f>
        <v>2.64</v>
      </c>
      <c r="L207" s="6"/>
      <c r="M207" s="7"/>
    </row>
    <row r="208" ht="15.75" customHeight="1">
      <c r="A208" s="79"/>
      <c r="B208" s="6"/>
      <c r="C208" s="6"/>
      <c r="D208" s="6"/>
      <c r="E208" s="6"/>
      <c r="F208" s="6"/>
      <c r="G208" s="6"/>
      <c r="H208" s="6"/>
      <c r="I208" s="6"/>
      <c r="J208" s="6"/>
      <c r="K208" s="6"/>
      <c r="L208" s="6"/>
      <c r="M208" s="7"/>
    </row>
    <row r="209" ht="15.75" customHeight="1">
      <c r="A209" s="62" t="s">
        <v>155</v>
      </c>
      <c r="B209" s="6"/>
      <c r="C209" s="6"/>
      <c r="D209" s="7"/>
      <c r="E209" s="69" t="str">
        <f>A49</f>
        <v>-</v>
      </c>
      <c r="F209" s="6"/>
      <c r="G209" s="6"/>
      <c r="H209" s="6"/>
      <c r="I209" s="6"/>
      <c r="J209" s="6"/>
      <c r="K209" s="6"/>
      <c r="L209" s="6"/>
      <c r="M209" s="7"/>
    </row>
    <row r="210" ht="15.75" customHeight="1">
      <c r="A210" s="78" t="s">
        <v>156</v>
      </c>
      <c r="B210" s="79" t="s">
        <v>157</v>
      </c>
      <c r="C210" s="6"/>
      <c r="D210" s="7"/>
      <c r="E210" s="79" t="s">
        <v>158</v>
      </c>
      <c r="F210" s="6"/>
      <c r="G210" s="7"/>
      <c r="H210" s="79" t="s">
        <v>159</v>
      </c>
      <c r="I210" s="6"/>
      <c r="J210" s="7"/>
      <c r="K210" s="79" t="s">
        <v>160</v>
      </c>
      <c r="L210" s="6"/>
      <c r="M210" s="7"/>
    </row>
    <row r="211" ht="15.75" customHeight="1">
      <c r="A211" s="80"/>
      <c r="B211" s="79" t="s">
        <v>161</v>
      </c>
      <c r="C211" s="6"/>
      <c r="D211" s="7"/>
      <c r="E211" s="79">
        <v>100.0</v>
      </c>
      <c r="F211" s="6"/>
      <c r="G211" s="7"/>
      <c r="H211" s="81"/>
      <c r="I211" s="6"/>
      <c r="J211" s="7"/>
      <c r="K211" s="63">
        <f t="shared" ref="K211:K218" si="10">A211*E211*H211</f>
        <v>0</v>
      </c>
      <c r="L211" s="6"/>
      <c r="M211" s="7"/>
    </row>
    <row r="212" ht="15.75" customHeight="1">
      <c r="A212" s="80">
        <v>2.0</v>
      </c>
      <c r="B212" s="79" t="s">
        <v>162</v>
      </c>
      <c r="C212" s="6"/>
      <c r="D212" s="7"/>
      <c r="E212" s="79">
        <v>30.0</v>
      </c>
      <c r="F212" s="6"/>
      <c r="G212" s="7"/>
      <c r="H212" s="82">
        <v>0.019</v>
      </c>
      <c r="I212" s="6"/>
      <c r="J212" s="7"/>
      <c r="K212" s="63">
        <f t="shared" si="10"/>
        <v>1.14</v>
      </c>
      <c r="L212" s="6"/>
      <c r="M212" s="7"/>
    </row>
    <row r="213" ht="15.75" customHeight="1">
      <c r="A213" s="80">
        <v>2.0</v>
      </c>
      <c r="B213" s="79" t="s">
        <v>162</v>
      </c>
      <c r="C213" s="6"/>
      <c r="D213" s="7"/>
      <c r="E213" s="79">
        <v>30.0</v>
      </c>
      <c r="F213" s="6"/>
      <c r="G213" s="7"/>
      <c r="H213" s="82">
        <v>0.025</v>
      </c>
      <c r="I213" s="6"/>
      <c r="J213" s="7"/>
      <c r="K213" s="63">
        <f t="shared" si="10"/>
        <v>1.5</v>
      </c>
      <c r="L213" s="6"/>
      <c r="M213" s="7"/>
    </row>
    <row r="214" ht="15.75" customHeight="1">
      <c r="A214" s="80"/>
      <c r="B214" s="79" t="s">
        <v>163</v>
      </c>
      <c r="C214" s="6"/>
      <c r="D214" s="7"/>
      <c r="E214" s="79">
        <v>14.0</v>
      </c>
      <c r="F214" s="6"/>
      <c r="G214" s="7"/>
      <c r="H214" s="81"/>
      <c r="I214" s="6"/>
      <c r="J214" s="7"/>
      <c r="K214" s="63">
        <f t="shared" si="10"/>
        <v>0</v>
      </c>
      <c r="L214" s="6"/>
      <c r="M214" s="7"/>
    </row>
    <row r="215" ht="15.75" customHeight="1">
      <c r="A215" s="80"/>
      <c r="B215" s="79" t="s">
        <v>164</v>
      </c>
      <c r="C215" s="6"/>
      <c r="D215" s="7"/>
      <c r="E215" s="79">
        <v>20.0</v>
      </c>
      <c r="F215" s="6"/>
      <c r="G215" s="7"/>
      <c r="H215" s="82">
        <v>0.025</v>
      </c>
      <c r="I215" s="6"/>
      <c r="J215" s="7"/>
      <c r="K215" s="63">
        <f t="shared" si="10"/>
        <v>0</v>
      </c>
      <c r="L215" s="6"/>
      <c r="M215" s="7"/>
    </row>
    <row r="216" ht="15.75" customHeight="1">
      <c r="A216" s="80"/>
      <c r="B216" s="79" t="s">
        <v>164</v>
      </c>
      <c r="C216" s="6"/>
      <c r="D216" s="7"/>
      <c r="E216" s="79">
        <v>20.0</v>
      </c>
      <c r="F216" s="6"/>
      <c r="G216" s="7"/>
      <c r="H216" s="82">
        <v>0.032</v>
      </c>
      <c r="I216" s="6"/>
      <c r="J216" s="7"/>
      <c r="K216" s="63">
        <f t="shared" si="10"/>
        <v>0</v>
      </c>
      <c r="L216" s="6"/>
      <c r="M216" s="7"/>
    </row>
    <row r="217" ht="15.75" customHeight="1">
      <c r="A217" s="80"/>
      <c r="B217" s="79" t="s">
        <v>165</v>
      </c>
      <c r="C217" s="6"/>
      <c r="D217" s="7"/>
      <c r="E217" s="79">
        <v>60.0</v>
      </c>
      <c r="F217" s="6"/>
      <c r="G217" s="7"/>
      <c r="H217" s="81"/>
      <c r="I217" s="6"/>
      <c r="J217" s="7"/>
      <c r="K217" s="63">
        <f t="shared" si="10"/>
        <v>0</v>
      </c>
      <c r="L217" s="6"/>
      <c r="M217" s="7"/>
    </row>
    <row r="218" ht="15.75" customHeight="1">
      <c r="A218" s="80"/>
      <c r="B218" s="79" t="s">
        <v>166</v>
      </c>
      <c r="C218" s="6"/>
      <c r="D218" s="7"/>
      <c r="E218" s="83">
        <v>10.0</v>
      </c>
      <c r="F218" s="6"/>
      <c r="G218" s="7"/>
      <c r="H218" s="81"/>
      <c r="I218" s="6"/>
      <c r="J218" s="7"/>
      <c r="K218" s="63">
        <f t="shared" si="10"/>
        <v>0</v>
      </c>
      <c r="L218" s="6"/>
      <c r="M218" s="7"/>
    </row>
    <row r="219" ht="15.75" customHeight="1">
      <c r="A219" s="79" t="s">
        <v>167</v>
      </c>
      <c r="B219" s="6"/>
      <c r="C219" s="6"/>
      <c r="D219" s="6"/>
      <c r="E219" s="6"/>
      <c r="F219" s="6"/>
      <c r="G219" s="6"/>
      <c r="H219" s="6"/>
      <c r="I219" s="6"/>
      <c r="J219" s="7"/>
      <c r="K219" s="63">
        <f>SUM(K211:K218)</f>
        <v>2.64</v>
      </c>
      <c r="L219" s="6"/>
      <c r="M219" s="7"/>
    </row>
    <row r="220" ht="15.75" customHeight="1">
      <c r="A220" s="79"/>
      <c r="B220" s="6"/>
      <c r="C220" s="6"/>
      <c r="D220" s="6"/>
      <c r="E220" s="6"/>
      <c r="F220" s="6"/>
      <c r="G220" s="6"/>
      <c r="H220" s="6"/>
      <c r="I220" s="6"/>
      <c r="J220" s="6"/>
      <c r="K220" s="6"/>
      <c r="L220" s="6"/>
      <c r="M220" s="7"/>
    </row>
    <row r="221" ht="15.75" customHeight="1">
      <c r="A221" s="62" t="s">
        <v>155</v>
      </c>
      <c r="B221" s="6"/>
      <c r="C221" s="6"/>
      <c r="D221" s="7"/>
      <c r="E221" s="69" t="str">
        <f>A50</f>
        <v>-</v>
      </c>
      <c r="F221" s="6"/>
      <c r="G221" s="6"/>
      <c r="H221" s="6"/>
      <c r="I221" s="6"/>
      <c r="J221" s="6"/>
      <c r="K221" s="6"/>
      <c r="L221" s="6"/>
      <c r="M221" s="7"/>
    </row>
    <row r="222" ht="15.75" customHeight="1">
      <c r="A222" s="78" t="s">
        <v>156</v>
      </c>
      <c r="B222" s="79" t="s">
        <v>157</v>
      </c>
      <c r="C222" s="6"/>
      <c r="D222" s="7"/>
      <c r="E222" s="79" t="s">
        <v>158</v>
      </c>
      <c r="F222" s="6"/>
      <c r="G222" s="7"/>
      <c r="H222" s="79" t="s">
        <v>159</v>
      </c>
      <c r="I222" s="6"/>
      <c r="J222" s="7"/>
      <c r="K222" s="79" t="s">
        <v>160</v>
      </c>
      <c r="L222" s="6"/>
      <c r="M222" s="7"/>
    </row>
    <row r="223" ht="15.75" customHeight="1">
      <c r="A223" s="80"/>
      <c r="B223" s="79" t="s">
        <v>161</v>
      </c>
      <c r="C223" s="6"/>
      <c r="D223" s="7"/>
      <c r="E223" s="79">
        <v>100.0</v>
      </c>
      <c r="F223" s="6"/>
      <c r="G223" s="7"/>
      <c r="H223" s="81"/>
      <c r="I223" s="6"/>
      <c r="J223" s="7"/>
      <c r="K223" s="63">
        <f t="shared" ref="K223:K230" si="11">A223*E223*H223</f>
        <v>0</v>
      </c>
      <c r="L223" s="6"/>
      <c r="M223" s="7"/>
    </row>
    <row r="224" ht="15.75" customHeight="1">
      <c r="A224" s="80">
        <v>2.0</v>
      </c>
      <c r="B224" s="79" t="s">
        <v>162</v>
      </c>
      <c r="C224" s="6"/>
      <c r="D224" s="7"/>
      <c r="E224" s="79">
        <v>30.0</v>
      </c>
      <c r="F224" s="6"/>
      <c r="G224" s="7"/>
      <c r="H224" s="82">
        <v>0.019</v>
      </c>
      <c r="I224" s="6"/>
      <c r="J224" s="7"/>
      <c r="K224" s="63">
        <f t="shared" si="11"/>
        <v>1.14</v>
      </c>
      <c r="L224" s="6"/>
      <c r="M224" s="7"/>
    </row>
    <row r="225" ht="15.75" customHeight="1">
      <c r="A225" s="80">
        <v>2.0</v>
      </c>
      <c r="B225" s="79" t="s">
        <v>162</v>
      </c>
      <c r="C225" s="6"/>
      <c r="D225" s="7"/>
      <c r="E225" s="79">
        <v>30.0</v>
      </c>
      <c r="F225" s="6"/>
      <c r="G225" s="7"/>
      <c r="H225" s="82">
        <v>0.025</v>
      </c>
      <c r="I225" s="6"/>
      <c r="J225" s="7"/>
      <c r="K225" s="63">
        <f t="shared" si="11"/>
        <v>1.5</v>
      </c>
      <c r="L225" s="6"/>
      <c r="M225" s="7"/>
    </row>
    <row r="226" ht="15.75" customHeight="1">
      <c r="A226" s="80"/>
      <c r="B226" s="79" t="s">
        <v>163</v>
      </c>
      <c r="C226" s="6"/>
      <c r="D226" s="7"/>
      <c r="E226" s="79">
        <v>14.0</v>
      </c>
      <c r="F226" s="6"/>
      <c r="G226" s="7"/>
      <c r="H226" s="81"/>
      <c r="I226" s="6"/>
      <c r="J226" s="7"/>
      <c r="K226" s="63">
        <f t="shared" si="11"/>
        <v>0</v>
      </c>
      <c r="L226" s="6"/>
      <c r="M226" s="7"/>
    </row>
    <row r="227" ht="15.75" customHeight="1">
      <c r="A227" s="80"/>
      <c r="B227" s="79" t="s">
        <v>164</v>
      </c>
      <c r="C227" s="6"/>
      <c r="D227" s="7"/>
      <c r="E227" s="79">
        <v>20.0</v>
      </c>
      <c r="F227" s="6"/>
      <c r="G227" s="7"/>
      <c r="H227" s="82">
        <v>0.025</v>
      </c>
      <c r="I227" s="6"/>
      <c r="J227" s="7"/>
      <c r="K227" s="63">
        <f t="shared" si="11"/>
        <v>0</v>
      </c>
      <c r="L227" s="6"/>
      <c r="M227" s="7"/>
    </row>
    <row r="228" ht="15.75" customHeight="1">
      <c r="A228" s="80"/>
      <c r="B228" s="79" t="s">
        <v>164</v>
      </c>
      <c r="C228" s="6"/>
      <c r="D228" s="7"/>
      <c r="E228" s="79">
        <v>20.0</v>
      </c>
      <c r="F228" s="6"/>
      <c r="G228" s="7"/>
      <c r="H228" s="82">
        <v>0.032</v>
      </c>
      <c r="I228" s="6"/>
      <c r="J228" s="7"/>
      <c r="K228" s="63">
        <f t="shared" si="11"/>
        <v>0</v>
      </c>
      <c r="L228" s="6"/>
      <c r="M228" s="7"/>
    </row>
    <row r="229" ht="15.75" customHeight="1">
      <c r="A229" s="80"/>
      <c r="B229" s="79" t="s">
        <v>165</v>
      </c>
      <c r="C229" s="6"/>
      <c r="D229" s="7"/>
      <c r="E229" s="79">
        <v>60.0</v>
      </c>
      <c r="F229" s="6"/>
      <c r="G229" s="7"/>
      <c r="H229" s="81"/>
      <c r="I229" s="6"/>
      <c r="J229" s="7"/>
      <c r="K229" s="63">
        <f t="shared" si="11"/>
        <v>0</v>
      </c>
      <c r="L229" s="6"/>
      <c r="M229" s="7"/>
    </row>
    <row r="230" ht="15.75" customHeight="1">
      <c r="A230" s="80"/>
      <c r="B230" s="79" t="s">
        <v>166</v>
      </c>
      <c r="C230" s="6"/>
      <c r="D230" s="7"/>
      <c r="E230" s="83">
        <v>10.0</v>
      </c>
      <c r="F230" s="6"/>
      <c r="G230" s="7"/>
      <c r="H230" s="81"/>
      <c r="I230" s="6"/>
      <c r="J230" s="7"/>
      <c r="K230" s="63">
        <f t="shared" si="11"/>
        <v>0</v>
      </c>
      <c r="L230" s="6"/>
      <c r="M230" s="7"/>
    </row>
    <row r="231" ht="15.75" customHeight="1">
      <c r="A231" s="79" t="s">
        <v>167</v>
      </c>
      <c r="B231" s="6"/>
      <c r="C231" s="6"/>
      <c r="D231" s="6"/>
      <c r="E231" s="6"/>
      <c r="F231" s="6"/>
      <c r="G231" s="6"/>
      <c r="H231" s="6"/>
      <c r="I231" s="6"/>
      <c r="J231" s="7"/>
      <c r="K231" s="63">
        <f>SUM(K223:K230)</f>
        <v>2.64</v>
      </c>
      <c r="L231" s="6"/>
      <c r="M231" s="7"/>
    </row>
    <row r="232" ht="15.75" customHeight="1">
      <c r="A232" s="79"/>
      <c r="B232" s="6"/>
      <c r="C232" s="6"/>
      <c r="D232" s="6"/>
      <c r="E232" s="6"/>
      <c r="F232" s="6"/>
      <c r="G232" s="6"/>
      <c r="H232" s="6"/>
      <c r="I232" s="6"/>
      <c r="J232" s="6"/>
      <c r="K232" s="6"/>
      <c r="L232" s="6"/>
      <c r="M232" s="7"/>
    </row>
    <row r="233" ht="15.75" customHeight="1">
      <c r="A233" s="62" t="s">
        <v>155</v>
      </c>
      <c r="B233" s="6"/>
      <c r="C233" s="6"/>
      <c r="D233" s="7"/>
      <c r="E233" s="69" t="str">
        <f>A51</f>
        <v>-</v>
      </c>
      <c r="F233" s="6"/>
      <c r="G233" s="6"/>
      <c r="H233" s="6"/>
      <c r="I233" s="6"/>
      <c r="J233" s="6"/>
      <c r="K233" s="6"/>
      <c r="L233" s="6"/>
      <c r="M233" s="7"/>
    </row>
    <row r="234" ht="15.75" customHeight="1">
      <c r="A234" s="78" t="s">
        <v>156</v>
      </c>
      <c r="B234" s="79" t="s">
        <v>157</v>
      </c>
      <c r="C234" s="6"/>
      <c r="D234" s="7"/>
      <c r="E234" s="79" t="s">
        <v>158</v>
      </c>
      <c r="F234" s="6"/>
      <c r="G234" s="7"/>
      <c r="H234" s="79" t="s">
        <v>159</v>
      </c>
      <c r="I234" s="6"/>
      <c r="J234" s="7"/>
      <c r="K234" s="79" t="s">
        <v>160</v>
      </c>
      <c r="L234" s="6"/>
      <c r="M234" s="7"/>
    </row>
    <row r="235" ht="15.75" customHeight="1">
      <c r="A235" s="80"/>
      <c r="B235" s="79" t="s">
        <v>161</v>
      </c>
      <c r="C235" s="6"/>
      <c r="D235" s="7"/>
      <c r="E235" s="79">
        <v>100.0</v>
      </c>
      <c r="F235" s="6"/>
      <c r="G235" s="7"/>
      <c r="H235" s="81"/>
      <c r="I235" s="6"/>
      <c r="J235" s="7"/>
      <c r="K235" s="63">
        <f t="shared" ref="K235:K242" si="12">A235*E235*H235</f>
        <v>0</v>
      </c>
      <c r="L235" s="6"/>
      <c r="M235" s="7"/>
    </row>
    <row r="236" ht="15.75" customHeight="1">
      <c r="A236" s="80">
        <v>2.0</v>
      </c>
      <c r="B236" s="79" t="s">
        <v>162</v>
      </c>
      <c r="C236" s="6"/>
      <c r="D236" s="7"/>
      <c r="E236" s="79">
        <v>30.0</v>
      </c>
      <c r="F236" s="6"/>
      <c r="G236" s="7"/>
      <c r="H236" s="82">
        <v>0.019</v>
      </c>
      <c r="I236" s="6"/>
      <c r="J236" s="7"/>
      <c r="K236" s="63">
        <f t="shared" si="12"/>
        <v>1.14</v>
      </c>
      <c r="L236" s="6"/>
      <c r="M236" s="7"/>
    </row>
    <row r="237" ht="15.75" customHeight="1">
      <c r="A237" s="80">
        <v>2.0</v>
      </c>
      <c r="B237" s="79" t="s">
        <v>162</v>
      </c>
      <c r="C237" s="6"/>
      <c r="D237" s="7"/>
      <c r="E237" s="79">
        <v>30.0</v>
      </c>
      <c r="F237" s="6"/>
      <c r="G237" s="7"/>
      <c r="H237" s="82">
        <v>0.025</v>
      </c>
      <c r="I237" s="6"/>
      <c r="J237" s="7"/>
      <c r="K237" s="63">
        <f t="shared" si="12"/>
        <v>1.5</v>
      </c>
      <c r="L237" s="6"/>
      <c r="M237" s="7"/>
    </row>
    <row r="238" ht="15.75" customHeight="1">
      <c r="A238" s="80"/>
      <c r="B238" s="79" t="s">
        <v>163</v>
      </c>
      <c r="C238" s="6"/>
      <c r="D238" s="7"/>
      <c r="E238" s="79">
        <v>14.0</v>
      </c>
      <c r="F238" s="6"/>
      <c r="G238" s="7"/>
      <c r="H238" s="81"/>
      <c r="I238" s="6"/>
      <c r="J238" s="7"/>
      <c r="K238" s="63">
        <f t="shared" si="12"/>
        <v>0</v>
      </c>
      <c r="L238" s="6"/>
      <c r="M238" s="7"/>
    </row>
    <row r="239" ht="15.75" customHeight="1">
      <c r="A239" s="80"/>
      <c r="B239" s="79" t="s">
        <v>164</v>
      </c>
      <c r="C239" s="6"/>
      <c r="D239" s="7"/>
      <c r="E239" s="79">
        <v>20.0</v>
      </c>
      <c r="F239" s="6"/>
      <c r="G239" s="7"/>
      <c r="H239" s="82">
        <v>0.025</v>
      </c>
      <c r="I239" s="6"/>
      <c r="J239" s="7"/>
      <c r="K239" s="63">
        <f t="shared" si="12"/>
        <v>0</v>
      </c>
      <c r="L239" s="6"/>
      <c r="M239" s="7"/>
    </row>
    <row r="240" ht="15.75" customHeight="1">
      <c r="A240" s="80"/>
      <c r="B240" s="79" t="s">
        <v>164</v>
      </c>
      <c r="C240" s="6"/>
      <c r="D240" s="7"/>
      <c r="E240" s="79">
        <v>20.0</v>
      </c>
      <c r="F240" s="6"/>
      <c r="G240" s="7"/>
      <c r="H240" s="82">
        <v>0.032</v>
      </c>
      <c r="I240" s="6"/>
      <c r="J240" s="7"/>
      <c r="K240" s="63">
        <f t="shared" si="12"/>
        <v>0</v>
      </c>
      <c r="L240" s="6"/>
      <c r="M240" s="7"/>
    </row>
    <row r="241" ht="15.75" customHeight="1">
      <c r="A241" s="80"/>
      <c r="B241" s="79" t="s">
        <v>165</v>
      </c>
      <c r="C241" s="6"/>
      <c r="D241" s="7"/>
      <c r="E241" s="79">
        <v>60.0</v>
      </c>
      <c r="F241" s="6"/>
      <c r="G241" s="7"/>
      <c r="H241" s="81"/>
      <c r="I241" s="6"/>
      <c r="J241" s="7"/>
      <c r="K241" s="63">
        <f t="shared" si="12"/>
        <v>0</v>
      </c>
      <c r="L241" s="6"/>
      <c r="M241" s="7"/>
    </row>
    <row r="242" ht="15.75" customHeight="1">
      <c r="A242" s="80"/>
      <c r="B242" s="79" t="s">
        <v>166</v>
      </c>
      <c r="C242" s="6"/>
      <c r="D242" s="7"/>
      <c r="E242" s="83">
        <v>10.0</v>
      </c>
      <c r="F242" s="6"/>
      <c r="G242" s="7"/>
      <c r="H242" s="81"/>
      <c r="I242" s="6"/>
      <c r="J242" s="7"/>
      <c r="K242" s="63">
        <f t="shared" si="12"/>
        <v>0</v>
      </c>
      <c r="L242" s="6"/>
      <c r="M242" s="7"/>
    </row>
    <row r="243" ht="15.75" customHeight="1">
      <c r="A243" s="79" t="s">
        <v>167</v>
      </c>
      <c r="B243" s="6"/>
      <c r="C243" s="6"/>
      <c r="D243" s="6"/>
      <c r="E243" s="6"/>
      <c r="F243" s="6"/>
      <c r="G243" s="6"/>
      <c r="H243" s="6"/>
      <c r="I243" s="6"/>
      <c r="J243" s="7"/>
      <c r="K243" s="63">
        <f>SUM(K235:K242)</f>
        <v>2.64</v>
      </c>
      <c r="L243" s="6"/>
      <c r="M243" s="7"/>
    </row>
    <row r="244" ht="15.75" customHeight="1">
      <c r="A244" s="79"/>
      <c r="B244" s="6"/>
      <c r="C244" s="6"/>
      <c r="D244" s="6"/>
      <c r="E244" s="6"/>
      <c r="F244" s="6"/>
      <c r="G244" s="6"/>
      <c r="H244" s="6"/>
      <c r="I244" s="6"/>
      <c r="J244" s="6"/>
      <c r="K244" s="6"/>
      <c r="L244" s="6"/>
      <c r="M244" s="7"/>
    </row>
    <row r="245" ht="15.75" customHeight="1">
      <c r="A245" s="71"/>
      <c r="B245" s="9"/>
      <c r="C245" s="9"/>
      <c r="D245" s="9"/>
      <c r="E245" s="9"/>
      <c r="F245" s="9"/>
      <c r="G245" s="9"/>
      <c r="H245" s="9"/>
      <c r="I245" s="9"/>
      <c r="J245" s="9"/>
      <c r="K245" s="9"/>
      <c r="L245" s="9"/>
      <c r="M245" s="9"/>
    </row>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c r="A288" s="53" t="s">
        <v>146</v>
      </c>
      <c r="B288" s="6"/>
      <c r="C288" s="6"/>
      <c r="D288" s="6"/>
      <c r="E288" s="6"/>
      <c r="F288" s="6"/>
      <c r="G288" s="6"/>
      <c r="H288" s="6"/>
      <c r="I288" s="6"/>
      <c r="J288" s="6"/>
      <c r="K288" s="6"/>
      <c r="L288" s="6"/>
      <c r="M288" s="7"/>
    </row>
    <row r="289" ht="30.75" customHeight="1">
      <c r="A289" s="79"/>
      <c r="B289" s="6"/>
      <c r="C289" s="6"/>
      <c r="D289" s="6"/>
      <c r="E289" s="6"/>
      <c r="F289" s="6"/>
      <c r="G289" s="6"/>
      <c r="H289" s="6"/>
      <c r="I289" s="6"/>
      <c r="J289" s="6"/>
      <c r="K289" s="6"/>
      <c r="L289" s="6"/>
      <c r="M289" s="7"/>
    </row>
    <row r="290" ht="15.75" customHeight="1">
      <c r="A290" s="84" t="s">
        <v>168</v>
      </c>
      <c r="B290" s="9"/>
      <c r="C290" s="9"/>
      <c r="D290" s="9"/>
      <c r="E290" s="9"/>
      <c r="F290" s="9"/>
      <c r="G290" s="9"/>
      <c r="H290" s="9"/>
      <c r="I290" s="9"/>
      <c r="J290" s="9"/>
      <c r="K290" s="9"/>
      <c r="L290" s="9"/>
      <c r="M290" s="10"/>
      <c r="O290" s="85" t="s">
        <v>169</v>
      </c>
    </row>
    <row r="291" ht="15.75" customHeight="1">
      <c r="A291" s="12" t="str">
        <f>A40</f>
        <v>TRAMOS</v>
      </c>
      <c r="B291" s="10"/>
      <c r="C291" s="86" t="s">
        <v>170</v>
      </c>
      <c r="D291" s="10"/>
      <c r="E291" s="12" t="s">
        <v>171</v>
      </c>
      <c r="F291" s="10"/>
      <c r="G291" s="62" t="s">
        <v>172</v>
      </c>
      <c r="H291" s="7"/>
      <c r="I291" s="87" t="s">
        <v>173</v>
      </c>
      <c r="J291" s="88" t="s">
        <v>174</v>
      </c>
      <c r="K291" s="89"/>
      <c r="L291" s="90" t="s">
        <v>175</v>
      </c>
      <c r="M291" s="34"/>
      <c r="O291" s="91" t="s">
        <v>176</v>
      </c>
    </row>
    <row r="292" ht="15.75" customHeight="1">
      <c r="A292" s="19"/>
      <c r="B292" s="21"/>
      <c r="C292" s="19"/>
      <c r="D292" s="21"/>
      <c r="E292" s="19"/>
      <c r="F292" s="21"/>
      <c r="G292" s="92" t="s">
        <v>177</v>
      </c>
      <c r="H292" s="92" t="s">
        <v>178</v>
      </c>
      <c r="I292" s="19"/>
      <c r="J292" s="93"/>
      <c r="K292" s="4"/>
      <c r="L292" s="94" t="s">
        <v>179</v>
      </c>
      <c r="M292" s="95" t="s">
        <v>178</v>
      </c>
      <c r="O292" s="72" t="s">
        <v>138</v>
      </c>
    </row>
    <row r="293" ht="15.75" customHeight="1">
      <c r="A293" s="63" t="str">
        <f t="shared" ref="A293:A303" si="13">A41</f>
        <v>A - Calefactor 1</v>
      </c>
      <c r="B293" s="7"/>
      <c r="C293" s="63" t="str">
        <f t="shared" ref="C293:C303" si="14">F41</f>
        <v/>
      </c>
      <c r="D293" s="6"/>
      <c r="E293" s="63" t="str">
        <f t="shared" ref="E293:E303" si="15">H41</f>
        <v/>
      </c>
      <c r="F293" s="7"/>
      <c r="G293" s="96">
        <f t="shared" ref="G293:G296" si="16">J41*1000</f>
        <v>19</v>
      </c>
      <c r="H293" s="96" t="str">
        <f t="shared" ref="H293:H303" si="17">L41</f>
        <v/>
      </c>
      <c r="I293" s="63">
        <f>K123</f>
        <v>0</v>
      </c>
      <c r="J293" s="97">
        <f t="shared" ref="J293:J303" si="18">C293+I293</f>
        <v>0</v>
      </c>
      <c r="K293" s="98"/>
      <c r="L293" s="99"/>
      <c r="M293" s="100"/>
      <c r="O293" s="101" t="s">
        <v>180</v>
      </c>
    </row>
    <row r="294" ht="15.75" customHeight="1">
      <c r="A294" s="63" t="str">
        <f t="shared" si="13"/>
        <v>B - Calefactor 2</v>
      </c>
      <c r="B294" s="7"/>
      <c r="C294" s="63" t="str">
        <f t="shared" si="14"/>
        <v/>
      </c>
      <c r="D294" s="6"/>
      <c r="E294" s="63" t="str">
        <f t="shared" si="15"/>
        <v/>
      </c>
      <c r="F294" s="7"/>
      <c r="G294" s="96">
        <f t="shared" si="16"/>
        <v>0</v>
      </c>
      <c r="H294" s="96" t="str">
        <f t="shared" si="17"/>
        <v/>
      </c>
      <c r="I294" s="63">
        <f>K135</f>
        <v>0</v>
      </c>
      <c r="J294" s="97">
        <f t="shared" si="18"/>
        <v>0</v>
      </c>
      <c r="K294" s="98"/>
      <c r="L294" s="102"/>
      <c r="M294" s="103"/>
      <c r="O294" s="72" t="s">
        <v>141</v>
      </c>
    </row>
    <row r="295" ht="15.75" customHeight="1">
      <c r="A295" s="63" t="str">
        <f t="shared" si="13"/>
        <v>C - Cocina</v>
      </c>
      <c r="B295" s="7"/>
      <c r="C295" s="63" t="str">
        <f t="shared" si="14"/>
        <v/>
      </c>
      <c r="D295" s="6"/>
      <c r="E295" s="63" t="str">
        <f t="shared" si="15"/>
        <v/>
      </c>
      <c r="F295" s="7"/>
      <c r="G295" s="96">
        <f t="shared" si="16"/>
        <v>0</v>
      </c>
      <c r="H295" s="96" t="str">
        <f t="shared" si="17"/>
        <v/>
      </c>
      <c r="I295" s="63">
        <f>K147</f>
        <v>2.64</v>
      </c>
      <c r="J295" s="97">
        <f t="shared" si="18"/>
        <v>2.64</v>
      </c>
      <c r="K295" s="98"/>
      <c r="L295" s="102"/>
      <c r="M295" s="103"/>
      <c r="O295" s="101" t="s">
        <v>182</v>
      </c>
    </row>
    <row r="296" ht="15.75" customHeight="1">
      <c r="A296" s="63" t="str">
        <f t="shared" si="13"/>
        <v>C - Calefón</v>
      </c>
      <c r="B296" s="7"/>
      <c r="C296" s="63" t="str">
        <f t="shared" si="14"/>
        <v/>
      </c>
      <c r="D296" s="6"/>
      <c r="E296" s="63" t="str">
        <f t="shared" si="15"/>
        <v/>
      </c>
      <c r="F296" s="7"/>
      <c r="G296" s="96">
        <f t="shared" si="16"/>
        <v>0</v>
      </c>
      <c r="H296" s="96" t="str">
        <f t="shared" si="17"/>
        <v/>
      </c>
      <c r="I296" s="63">
        <f>K159</f>
        <v>2.64</v>
      </c>
      <c r="J296" s="97">
        <f t="shared" si="18"/>
        <v>2.64</v>
      </c>
      <c r="K296" s="98"/>
      <c r="L296" s="102"/>
      <c r="M296" s="103"/>
      <c r="O296" s="72" t="s">
        <v>220</v>
      </c>
    </row>
    <row r="297" ht="15.75" customHeight="1">
      <c r="A297" s="63" t="str">
        <f t="shared" si="13"/>
        <v>Medidor - A</v>
      </c>
      <c r="B297" s="7"/>
      <c r="C297" s="63" t="str">
        <f t="shared" si="14"/>
        <v/>
      </c>
      <c r="D297" s="6"/>
      <c r="E297" s="63" t="str">
        <f t="shared" si="15"/>
        <v/>
      </c>
      <c r="F297" s="7"/>
      <c r="G297" s="96">
        <f t="shared" ref="G297:G303" si="19">J45/1000</f>
        <v>0</v>
      </c>
      <c r="H297" s="96" t="str">
        <f t="shared" si="17"/>
        <v/>
      </c>
      <c r="I297" s="63">
        <f>K171</f>
        <v>2.64</v>
      </c>
      <c r="J297" s="97">
        <f t="shared" si="18"/>
        <v>2.64</v>
      </c>
      <c r="K297" s="98"/>
      <c r="L297" s="102"/>
      <c r="M297" s="103"/>
      <c r="O297" s="101" t="s">
        <v>183</v>
      </c>
    </row>
    <row r="298" ht="15.75" customHeight="1">
      <c r="A298" s="63" t="str">
        <f t="shared" si="13"/>
        <v>A - B</v>
      </c>
      <c r="B298" s="7"/>
      <c r="C298" s="63" t="str">
        <f t="shared" si="14"/>
        <v/>
      </c>
      <c r="D298" s="6"/>
      <c r="E298" s="63" t="str">
        <f t="shared" si="15"/>
        <v/>
      </c>
      <c r="F298" s="7"/>
      <c r="G298" s="96">
        <f t="shared" si="19"/>
        <v>0</v>
      </c>
      <c r="H298" s="96" t="str">
        <f t="shared" si="17"/>
        <v/>
      </c>
      <c r="I298" s="63">
        <f>K183</f>
        <v>2.64</v>
      </c>
      <c r="J298" s="97">
        <f t="shared" si="18"/>
        <v>2.64</v>
      </c>
      <c r="K298" s="98"/>
      <c r="L298" s="102"/>
      <c r="M298" s="103"/>
      <c r="O298" s="101" t="s">
        <v>145</v>
      </c>
    </row>
    <row r="299" ht="15.75" customHeight="1">
      <c r="A299" s="63" t="str">
        <f t="shared" si="13"/>
        <v>B - C</v>
      </c>
      <c r="B299" s="7"/>
      <c r="C299" s="63" t="str">
        <f t="shared" si="14"/>
        <v/>
      </c>
      <c r="D299" s="6"/>
      <c r="E299" s="63" t="str">
        <f t="shared" si="15"/>
        <v/>
      </c>
      <c r="F299" s="7"/>
      <c r="G299" s="96">
        <f t="shared" si="19"/>
        <v>0</v>
      </c>
      <c r="H299" s="96" t="str">
        <f t="shared" si="17"/>
        <v/>
      </c>
      <c r="I299" s="63">
        <f>K195</f>
        <v>2.64</v>
      </c>
      <c r="J299" s="97">
        <f t="shared" si="18"/>
        <v>2.64</v>
      </c>
      <c r="K299" s="98"/>
      <c r="L299" s="102"/>
      <c r="M299" s="103"/>
      <c r="O299" s="72"/>
    </row>
    <row r="300" ht="15.75" customHeight="1">
      <c r="A300" s="63" t="str">
        <f t="shared" si="13"/>
        <v>-</v>
      </c>
      <c r="B300" s="7"/>
      <c r="C300" s="63" t="str">
        <f t="shared" si="14"/>
        <v/>
      </c>
      <c r="D300" s="6"/>
      <c r="E300" s="63" t="str">
        <f t="shared" si="15"/>
        <v/>
      </c>
      <c r="F300" s="7"/>
      <c r="G300" s="96">
        <f t="shared" si="19"/>
        <v>0</v>
      </c>
      <c r="H300" s="96" t="str">
        <f t="shared" si="17"/>
        <v/>
      </c>
      <c r="I300" s="63">
        <f>K207</f>
        <v>2.64</v>
      </c>
      <c r="J300" s="97">
        <f t="shared" si="18"/>
        <v>2.64</v>
      </c>
      <c r="K300" s="98"/>
      <c r="L300" s="102"/>
      <c r="M300" s="103"/>
      <c r="O300" s="91" t="s">
        <v>184</v>
      </c>
    </row>
    <row r="301" ht="15.75" customHeight="1">
      <c r="A301" s="63" t="str">
        <f t="shared" si="13"/>
        <v>-</v>
      </c>
      <c r="B301" s="6"/>
      <c r="C301" s="63" t="str">
        <f t="shared" si="14"/>
        <v/>
      </c>
      <c r="D301" s="6"/>
      <c r="E301" s="63" t="str">
        <f t="shared" si="15"/>
        <v/>
      </c>
      <c r="F301" s="7"/>
      <c r="G301" s="96">
        <f t="shared" si="19"/>
        <v>0</v>
      </c>
      <c r="H301" s="96" t="str">
        <f t="shared" si="17"/>
        <v/>
      </c>
      <c r="I301" s="63">
        <f>K219</f>
        <v>2.64</v>
      </c>
      <c r="J301" s="97">
        <f t="shared" si="18"/>
        <v>2.64</v>
      </c>
      <c r="K301" s="98"/>
      <c r="L301" s="102"/>
      <c r="M301" s="103"/>
      <c r="O301" s="72" t="s">
        <v>185</v>
      </c>
    </row>
    <row r="302" ht="15.75" customHeight="1">
      <c r="A302" s="63" t="str">
        <f t="shared" si="13"/>
        <v>-</v>
      </c>
      <c r="B302" s="6"/>
      <c r="C302" s="63" t="str">
        <f t="shared" si="14"/>
        <v/>
      </c>
      <c r="D302" s="6"/>
      <c r="E302" s="63" t="str">
        <f t="shared" si="15"/>
        <v/>
      </c>
      <c r="F302" s="7"/>
      <c r="G302" s="96">
        <f t="shared" si="19"/>
        <v>0</v>
      </c>
      <c r="H302" s="96" t="str">
        <f t="shared" si="17"/>
        <v/>
      </c>
      <c r="I302" s="63">
        <f>K231</f>
        <v>2.64</v>
      </c>
      <c r="J302" s="97">
        <f t="shared" si="18"/>
        <v>2.64</v>
      </c>
      <c r="K302" s="98"/>
      <c r="L302" s="102"/>
      <c r="M302" s="103"/>
      <c r="O302" s="101" t="s">
        <v>187</v>
      </c>
    </row>
    <row r="303" ht="15.75" customHeight="1">
      <c r="A303" s="104" t="str">
        <f t="shared" si="13"/>
        <v>-</v>
      </c>
      <c r="B303" s="105"/>
      <c r="C303" s="63" t="str">
        <f t="shared" si="14"/>
        <v/>
      </c>
      <c r="D303" s="6"/>
      <c r="E303" s="63" t="str">
        <f t="shared" si="15"/>
        <v/>
      </c>
      <c r="F303" s="7"/>
      <c r="G303" s="96">
        <f t="shared" si="19"/>
        <v>0</v>
      </c>
      <c r="H303" s="96" t="str">
        <f t="shared" si="17"/>
        <v/>
      </c>
      <c r="I303" s="63">
        <f>K243</f>
        <v>2.64</v>
      </c>
      <c r="J303" s="106">
        <f t="shared" si="18"/>
        <v>2.64</v>
      </c>
      <c r="K303" s="4"/>
      <c r="L303" s="107"/>
      <c r="M303" s="108"/>
    </row>
    <row r="304" ht="15.75" customHeight="1">
      <c r="A304" s="109" t="s">
        <v>186</v>
      </c>
      <c r="B304" s="6"/>
      <c r="C304" s="6"/>
      <c r="D304" s="6"/>
      <c r="E304" s="6"/>
      <c r="F304" s="6"/>
      <c r="G304" s="6"/>
      <c r="H304" s="6"/>
      <c r="I304" s="6"/>
      <c r="J304" s="6"/>
      <c r="K304" s="6"/>
      <c r="L304" s="6"/>
      <c r="M304" s="7"/>
    </row>
    <row r="305" ht="31.5" customHeight="1">
      <c r="A305" s="27"/>
      <c r="B305" s="6"/>
      <c r="C305" s="6"/>
      <c r="D305" s="6"/>
      <c r="E305" s="6"/>
      <c r="F305" s="6"/>
      <c r="G305" s="6"/>
      <c r="H305" s="6"/>
      <c r="I305" s="6"/>
      <c r="J305" s="6"/>
      <c r="K305" s="6"/>
      <c r="L305" s="6"/>
      <c r="M305" s="7"/>
    </row>
    <row r="306" ht="15.75" customHeight="1">
      <c r="A306" s="84" t="s">
        <v>188</v>
      </c>
      <c r="B306" s="9"/>
      <c r="C306" s="9"/>
      <c r="D306" s="9"/>
      <c r="E306" s="9"/>
      <c r="F306" s="9"/>
      <c r="G306" s="9"/>
      <c r="H306" s="9"/>
      <c r="I306" s="9"/>
      <c r="J306" s="9"/>
      <c r="K306" s="9"/>
      <c r="L306" s="9"/>
      <c r="M306" s="10"/>
    </row>
    <row r="307" ht="15.75" customHeight="1">
      <c r="A307" s="62" t="s">
        <v>189</v>
      </c>
      <c r="B307" s="7"/>
      <c r="C307" s="111" t="s">
        <v>190</v>
      </c>
      <c r="D307" s="6"/>
      <c r="E307" s="6"/>
      <c r="F307" s="6"/>
      <c r="G307" s="6"/>
      <c r="H307" s="6"/>
      <c r="I307" s="6"/>
      <c r="J307" s="6"/>
      <c r="K307" s="6"/>
      <c r="L307" s="6"/>
      <c r="M307" s="7"/>
    </row>
    <row r="308" ht="15.75" customHeight="1">
      <c r="A308" s="62" t="s">
        <v>191</v>
      </c>
      <c r="B308" s="7"/>
      <c r="C308" s="111" t="s">
        <v>190</v>
      </c>
      <c r="D308" s="6"/>
      <c r="E308" s="6"/>
      <c r="F308" s="6"/>
      <c r="G308" s="6"/>
      <c r="H308" s="6"/>
      <c r="I308" s="6"/>
      <c r="J308" s="6"/>
      <c r="K308" s="6"/>
      <c r="L308" s="6"/>
      <c r="M308" s="7"/>
    </row>
    <row r="309" ht="15.75" customHeight="1">
      <c r="A309" s="62" t="s">
        <v>192</v>
      </c>
      <c r="B309" s="7"/>
      <c r="C309" s="111" t="s">
        <v>190</v>
      </c>
      <c r="D309" s="6"/>
      <c r="E309" s="6"/>
      <c r="F309" s="6"/>
      <c r="G309" s="6"/>
      <c r="H309" s="6"/>
      <c r="I309" s="6"/>
      <c r="J309" s="6"/>
      <c r="K309" s="6"/>
      <c r="L309" s="6"/>
      <c r="M309" s="7"/>
    </row>
    <row r="310" ht="15.75" customHeight="1">
      <c r="A310" s="62" t="s">
        <v>193</v>
      </c>
      <c r="B310" s="7"/>
      <c r="C310" s="111" t="s">
        <v>190</v>
      </c>
      <c r="D310" s="6"/>
      <c r="E310" s="6"/>
      <c r="F310" s="6"/>
      <c r="G310" s="6"/>
      <c r="H310" s="6"/>
      <c r="I310" s="6"/>
      <c r="J310" s="6"/>
      <c r="K310" s="6"/>
      <c r="L310" s="6"/>
      <c r="M310" s="7"/>
    </row>
    <row r="311" ht="15.75" customHeight="1">
      <c r="A311" s="62" t="s">
        <v>194</v>
      </c>
      <c r="B311" s="7"/>
      <c r="C311" s="111" t="s">
        <v>195</v>
      </c>
      <c r="D311" s="6"/>
      <c r="E311" s="6"/>
      <c r="F311" s="6"/>
      <c r="G311" s="6"/>
      <c r="H311" s="6"/>
      <c r="I311" s="6"/>
      <c r="J311" s="6"/>
      <c r="K311" s="6"/>
      <c r="L311" s="6"/>
      <c r="M311" s="7"/>
    </row>
    <row r="312" ht="33.0" customHeight="1">
      <c r="A312" s="112"/>
      <c r="B312" s="20"/>
      <c r="C312" s="20"/>
      <c r="D312" s="20"/>
      <c r="E312" s="20"/>
      <c r="F312" s="20"/>
      <c r="G312" s="20"/>
      <c r="H312" s="20"/>
      <c r="I312" s="20"/>
      <c r="J312" s="20"/>
      <c r="K312" s="20"/>
      <c r="L312" s="20"/>
      <c r="M312" s="21"/>
    </row>
    <row r="313" ht="15.75" customHeight="1">
      <c r="A313" s="113" t="s">
        <v>196</v>
      </c>
      <c r="B313" s="114"/>
      <c r="C313" s="114"/>
      <c r="D313" s="114"/>
      <c r="E313" s="114"/>
      <c r="F313" s="114"/>
      <c r="G313" s="114"/>
      <c r="H313" s="114"/>
      <c r="I313" s="114"/>
      <c r="J313" s="114"/>
      <c r="K313" s="114"/>
      <c r="L313" s="114"/>
      <c r="M313" s="115"/>
      <c r="N313" s="22"/>
      <c r="Q313" s="22"/>
      <c r="R313" s="22"/>
      <c r="S313" s="22"/>
      <c r="T313" s="22"/>
      <c r="U313" s="22"/>
      <c r="V313" s="22"/>
      <c r="W313" s="22"/>
      <c r="X313" s="22"/>
      <c r="Y313" s="22"/>
      <c r="Z313" s="22"/>
      <c r="AA313" s="22"/>
      <c r="AB313" s="22"/>
      <c r="AC313" s="22"/>
      <c r="AD313" s="22"/>
      <c r="AE313" s="22"/>
    </row>
    <row r="314" ht="15.75" customHeight="1">
      <c r="A314" s="62" t="s">
        <v>197</v>
      </c>
      <c r="B314" s="6"/>
      <c r="C314" s="64">
        <f>J37</f>
        <v>0</v>
      </c>
      <c r="D314" s="6"/>
      <c r="E314" s="6"/>
      <c r="F314" s="6"/>
      <c r="G314" s="6"/>
      <c r="H314" s="6"/>
      <c r="I314" s="6"/>
      <c r="J314" s="6"/>
      <c r="K314" s="6"/>
      <c r="L314" s="6"/>
      <c r="M314" s="7"/>
      <c r="N314" s="22"/>
      <c r="Q314" s="22"/>
      <c r="R314" s="22"/>
      <c r="S314" s="22"/>
      <c r="T314" s="22"/>
      <c r="U314" s="22"/>
      <c r="V314" s="22"/>
      <c r="W314" s="22"/>
      <c r="X314" s="22"/>
      <c r="Y314" s="22"/>
      <c r="Z314" s="22"/>
      <c r="AA314" s="22"/>
      <c r="AB314" s="22"/>
      <c r="AC314" s="22"/>
      <c r="AD314" s="22"/>
      <c r="AE314" s="22"/>
    </row>
    <row r="315" ht="15.75" customHeight="1">
      <c r="A315" s="62" t="s">
        <v>198</v>
      </c>
      <c r="B315" s="6"/>
      <c r="C315" s="111" t="s">
        <v>199</v>
      </c>
      <c r="D315" s="6"/>
      <c r="E315" s="6"/>
      <c r="F315" s="6"/>
      <c r="G315" s="6"/>
      <c r="H315" s="6"/>
      <c r="I315" s="6"/>
      <c r="J315" s="6"/>
      <c r="K315" s="6"/>
      <c r="L315" s="6"/>
      <c r="M315" s="7"/>
      <c r="N315" s="22"/>
      <c r="Q315" s="22"/>
      <c r="R315" s="22"/>
      <c r="S315" s="22"/>
      <c r="T315" s="22"/>
      <c r="U315" s="22"/>
      <c r="V315" s="22"/>
      <c r="W315" s="22"/>
      <c r="X315" s="22"/>
      <c r="Y315" s="22"/>
      <c r="Z315" s="22"/>
      <c r="AA315" s="22"/>
      <c r="AB315" s="22"/>
      <c r="AC315" s="22"/>
      <c r="AD315" s="22"/>
      <c r="AE315" s="22"/>
    </row>
    <row r="316" ht="15.75" customHeight="1">
      <c r="A316" s="62" t="s">
        <v>200</v>
      </c>
      <c r="B316" s="6"/>
      <c r="C316" s="111" t="s">
        <v>201</v>
      </c>
      <c r="D316" s="6"/>
      <c r="E316" s="6"/>
      <c r="F316" s="6"/>
      <c r="G316" s="6"/>
      <c r="H316" s="6"/>
      <c r="I316" s="6"/>
      <c r="J316" s="6"/>
      <c r="K316" s="6"/>
      <c r="L316" s="6"/>
      <c r="M316" s="7"/>
      <c r="N316" s="22"/>
      <c r="Q316" s="22"/>
      <c r="R316" s="22"/>
      <c r="S316" s="22"/>
      <c r="T316" s="22"/>
      <c r="U316" s="22"/>
      <c r="V316" s="22"/>
      <c r="W316" s="22"/>
      <c r="X316" s="22"/>
      <c r="Y316" s="22"/>
      <c r="Z316" s="22"/>
      <c r="AA316" s="22"/>
      <c r="AB316" s="22"/>
      <c r="AC316" s="22"/>
      <c r="AD316" s="22"/>
      <c r="AE316" s="22"/>
    </row>
    <row r="317" ht="15.75" customHeight="1">
      <c r="A317" s="116"/>
      <c r="B317" s="6"/>
      <c r="C317" s="6"/>
      <c r="D317" s="6"/>
      <c r="E317" s="6"/>
      <c r="F317" s="6"/>
      <c r="G317" s="6"/>
      <c r="H317" s="6"/>
      <c r="I317" s="6"/>
      <c r="J317" s="6"/>
      <c r="K317" s="6"/>
      <c r="L317" s="6"/>
      <c r="M317" s="7"/>
      <c r="N317" s="22"/>
      <c r="Q317" s="22"/>
      <c r="R317" s="22"/>
      <c r="S317" s="22"/>
      <c r="T317" s="22"/>
      <c r="U317" s="22"/>
      <c r="V317" s="22"/>
      <c r="W317" s="22"/>
      <c r="X317" s="22"/>
      <c r="Y317" s="22"/>
      <c r="Z317" s="22"/>
      <c r="AA317" s="22"/>
      <c r="AB317" s="22"/>
      <c r="AC317" s="22"/>
      <c r="AD317" s="22"/>
      <c r="AE317" s="22"/>
    </row>
    <row r="318" ht="69.0" customHeight="1">
      <c r="A318" s="129" t="s">
        <v>221</v>
      </c>
      <c r="B318" s="6"/>
      <c r="C318" s="6"/>
      <c r="D318" s="6"/>
      <c r="E318" s="6"/>
      <c r="F318" s="6"/>
      <c r="G318" s="6"/>
      <c r="H318" s="6"/>
      <c r="I318" s="6"/>
      <c r="J318" s="6"/>
      <c r="K318" s="6"/>
      <c r="L318" s="6"/>
      <c r="M318" s="7"/>
      <c r="N318" s="22"/>
      <c r="Q318" s="22"/>
      <c r="R318" s="22"/>
      <c r="S318" s="22"/>
      <c r="T318" s="22"/>
      <c r="U318" s="22"/>
      <c r="V318" s="22"/>
      <c r="W318" s="22"/>
      <c r="X318" s="22"/>
      <c r="Y318" s="22"/>
      <c r="Z318" s="22"/>
      <c r="AA318" s="22"/>
      <c r="AB318" s="22"/>
      <c r="AC318" s="22"/>
      <c r="AD318" s="22"/>
      <c r="AE318" s="22"/>
    </row>
    <row r="319" ht="15.75" customHeight="1">
      <c r="A319" s="118"/>
      <c r="B319" s="9"/>
      <c r="C319" s="9"/>
      <c r="D319" s="9"/>
      <c r="E319" s="9"/>
      <c r="F319" s="9"/>
      <c r="G319" s="9"/>
      <c r="H319" s="9"/>
      <c r="I319" s="9"/>
      <c r="J319" s="9"/>
      <c r="K319" s="9"/>
      <c r="L319" s="9"/>
      <c r="M319" s="10"/>
    </row>
    <row r="320" ht="15.75" customHeight="1">
      <c r="A320" s="119" t="s">
        <v>92</v>
      </c>
      <c r="B320" s="33"/>
      <c r="C320" s="33"/>
      <c r="D320" s="33"/>
      <c r="E320" s="33"/>
      <c r="F320" s="33"/>
      <c r="G320" s="33"/>
      <c r="H320" s="33"/>
      <c r="I320" s="33"/>
      <c r="J320" s="33"/>
      <c r="K320" s="33"/>
      <c r="L320" s="33"/>
      <c r="M320" s="34"/>
    </row>
    <row r="321" ht="15.75" customHeight="1">
      <c r="A321" s="120" t="s">
        <v>222</v>
      </c>
      <c r="B321" s="6"/>
      <c r="C321" s="6"/>
      <c r="D321" s="6"/>
      <c r="E321" s="6"/>
      <c r="F321" s="6"/>
      <c r="G321" s="6"/>
      <c r="H321" s="6"/>
      <c r="I321" s="6"/>
      <c r="J321" s="6"/>
      <c r="K321" s="6"/>
      <c r="L321" s="6"/>
      <c r="M321" s="36"/>
    </row>
    <row r="322" ht="15.75" customHeight="1">
      <c r="A322" s="120" t="s">
        <v>223</v>
      </c>
      <c r="B322" s="6"/>
      <c r="C322" s="6"/>
      <c r="D322" s="6"/>
      <c r="E322" s="6"/>
      <c r="F322" s="6"/>
      <c r="G322" s="6"/>
      <c r="H322" s="6"/>
      <c r="I322" s="6"/>
      <c r="J322" s="6"/>
      <c r="K322" s="6"/>
      <c r="L322" s="6"/>
      <c r="M322" s="36"/>
    </row>
    <row r="323">
      <c r="A323" s="121" t="s">
        <v>224</v>
      </c>
      <c r="B323" s="6"/>
      <c r="C323" s="6"/>
      <c r="D323" s="6"/>
      <c r="E323" s="6"/>
      <c r="F323" s="6"/>
      <c r="G323" s="6"/>
      <c r="H323" s="6"/>
      <c r="I323" s="6"/>
      <c r="J323" s="6"/>
      <c r="K323" s="6"/>
      <c r="L323" s="6"/>
      <c r="M323" s="36"/>
    </row>
    <row r="324" ht="15.75" customHeight="1">
      <c r="A324" s="120" t="s">
        <v>225</v>
      </c>
      <c r="B324" s="6"/>
      <c r="C324" s="6"/>
      <c r="D324" s="6"/>
      <c r="E324" s="6"/>
      <c r="F324" s="6"/>
      <c r="G324" s="6"/>
      <c r="H324" s="6"/>
      <c r="I324" s="6"/>
      <c r="J324" s="6"/>
      <c r="K324" s="6"/>
      <c r="L324" s="6"/>
      <c r="M324" s="36"/>
    </row>
    <row r="325" ht="15.75" customHeight="1">
      <c r="A325" s="38"/>
      <c r="B325" s="6"/>
      <c r="C325" s="6"/>
      <c r="D325" s="6"/>
      <c r="E325" s="6"/>
      <c r="F325" s="6"/>
      <c r="G325" s="6"/>
      <c r="H325" s="6"/>
      <c r="I325" s="6"/>
      <c r="J325" s="6"/>
      <c r="K325" s="6"/>
      <c r="L325" s="6"/>
      <c r="M325" s="36"/>
    </row>
    <row r="326" ht="15.75" customHeight="1">
      <c r="A326" s="38"/>
      <c r="B326" s="6"/>
      <c r="C326" s="6"/>
      <c r="D326" s="6"/>
      <c r="E326" s="6"/>
      <c r="F326" s="6"/>
      <c r="G326" s="6"/>
      <c r="H326" s="6"/>
      <c r="I326" s="6"/>
      <c r="J326" s="6"/>
      <c r="K326" s="6"/>
      <c r="L326" s="6"/>
      <c r="M326" s="36"/>
    </row>
    <row r="327" ht="15.75" customHeight="1">
      <c r="A327" s="38" t="s">
        <v>97</v>
      </c>
      <c r="B327" s="6"/>
      <c r="C327" s="6"/>
      <c r="D327" s="6"/>
      <c r="E327" s="6"/>
      <c r="F327" s="6"/>
      <c r="G327" s="6"/>
      <c r="H327" s="6"/>
      <c r="I327" s="6"/>
      <c r="J327" s="6"/>
      <c r="K327" s="6"/>
      <c r="L327" s="6"/>
      <c r="M327" s="36"/>
    </row>
    <row r="328" ht="15.75" customHeight="1">
      <c r="A328" s="122" t="s">
        <v>207</v>
      </c>
      <c r="B328" s="6"/>
      <c r="C328" s="6"/>
      <c r="D328" s="6"/>
      <c r="E328" s="6"/>
      <c r="F328" s="6"/>
      <c r="G328" s="6"/>
      <c r="H328" s="6"/>
      <c r="I328" s="6"/>
      <c r="J328" s="6"/>
      <c r="K328" s="6"/>
      <c r="L328" s="6"/>
      <c r="M328" s="36"/>
    </row>
    <row r="329" ht="15.75" customHeight="1">
      <c r="A329" s="40" t="s">
        <v>99</v>
      </c>
      <c r="B329" s="41"/>
      <c r="C329" s="41"/>
      <c r="D329" s="41"/>
      <c r="E329" s="41"/>
      <c r="F329" s="41"/>
      <c r="G329" s="41"/>
      <c r="H329" s="41"/>
      <c r="I329" s="41"/>
      <c r="J329" s="41"/>
      <c r="K329" s="41"/>
      <c r="L329" s="41"/>
      <c r="M329" s="42"/>
    </row>
    <row r="330" ht="15.75" customHeight="1">
      <c r="A330" s="123" t="s">
        <v>100</v>
      </c>
      <c r="B330" s="20"/>
      <c r="C330" s="20"/>
      <c r="D330" s="20"/>
      <c r="E330" s="20"/>
      <c r="F330" s="20"/>
      <c r="G330" s="20"/>
      <c r="H330" s="20"/>
      <c r="I330" s="20"/>
      <c r="J330" s="20"/>
      <c r="K330" s="20"/>
      <c r="L330" s="20"/>
      <c r="M330" s="98"/>
    </row>
    <row r="331" ht="15.75" customHeight="1">
      <c r="A331" s="124"/>
      <c r="B331" s="125"/>
      <c r="C331" s="125"/>
      <c r="D331" s="125"/>
      <c r="E331" s="125"/>
      <c r="F331" s="125"/>
      <c r="G331" s="125"/>
      <c r="H331" s="125"/>
      <c r="I331" s="125"/>
      <c r="J331" s="125"/>
      <c r="K331" s="125"/>
      <c r="L331" s="125"/>
      <c r="M331" s="126"/>
    </row>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sheetData>
  <mergeCells count="721">
    <mergeCell ref="I5:K5"/>
    <mergeCell ref="L5:M5"/>
    <mergeCell ref="A1:M1"/>
    <mergeCell ref="Q1:S1"/>
    <mergeCell ref="A2:M2"/>
    <mergeCell ref="Q2:S2"/>
    <mergeCell ref="A3:M3"/>
    <mergeCell ref="A4:M4"/>
    <mergeCell ref="A5:G5"/>
    <mergeCell ref="A6:M6"/>
    <mergeCell ref="A7:M7"/>
    <mergeCell ref="A8:M8"/>
    <mergeCell ref="A9:M9"/>
    <mergeCell ref="A10:M10"/>
    <mergeCell ref="A11:M11"/>
    <mergeCell ref="A12:M12"/>
    <mergeCell ref="A13:M13"/>
    <mergeCell ref="A14:M14"/>
    <mergeCell ref="A15:M15"/>
    <mergeCell ref="A16:M16"/>
    <mergeCell ref="A17:M17"/>
    <mergeCell ref="A18:M18"/>
    <mergeCell ref="A19:M19"/>
    <mergeCell ref="G26:M26"/>
    <mergeCell ref="G27:M27"/>
    <mergeCell ref="G28:M28"/>
    <mergeCell ref="G29:M29"/>
    <mergeCell ref="G30:M30"/>
    <mergeCell ref="A20:M20"/>
    <mergeCell ref="A21:M21"/>
    <mergeCell ref="A22:M22"/>
    <mergeCell ref="A23:M23"/>
    <mergeCell ref="A24:M24"/>
    <mergeCell ref="A25:M25"/>
    <mergeCell ref="A26:B26"/>
    <mergeCell ref="A31:B31"/>
    <mergeCell ref="C31:D31"/>
    <mergeCell ref="E31:F31"/>
    <mergeCell ref="G31:M31"/>
    <mergeCell ref="G32:M32"/>
    <mergeCell ref="G33:M33"/>
    <mergeCell ref="G34:M34"/>
    <mergeCell ref="D46:E46"/>
    <mergeCell ref="F46:G46"/>
    <mergeCell ref="A44:C44"/>
    <mergeCell ref="D44:E44"/>
    <mergeCell ref="F44:G44"/>
    <mergeCell ref="A45:C45"/>
    <mergeCell ref="D45:E45"/>
    <mergeCell ref="F45:G45"/>
    <mergeCell ref="A46:C46"/>
    <mergeCell ref="D49:E49"/>
    <mergeCell ref="F49:G49"/>
    <mergeCell ref="A47:C47"/>
    <mergeCell ref="D47:E47"/>
    <mergeCell ref="F47:G47"/>
    <mergeCell ref="A48:C48"/>
    <mergeCell ref="D48:E48"/>
    <mergeCell ref="F48:G48"/>
    <mergeCell ref="A49:C49"/>
    <mergeCell ref="D52:E52"/>
    <mergeCell ref="F52:G52"/>
    <mergeCell ref="A50:C50"/>
    <mergeCell ref="D50:E50"/>
    <mergeCell ref="F50:G50"/>
    <mergeCell ref="A51:C51"/>
    <mergeCell ref="D51:E51"/>
    <mergeCell ref="F51:G51"/>
    <mergeCell ref="A52:C52"/>
    <mergeCell ref="C26:D26"/>
    <mergeCell ref="E26:F26"/>
    <mergeCell ref="A27:B27"/>
    <mergeCell ref="C27:D27"/>
    <mergeCell ref="E27:F27"/>
    <mergeCell ref="C28:D28"/>
    <mergeCell ref="E28:F28"/>
    <mergeCell ref="A28:B28"/>
    <mergeCell ref="A29:B29"/>
    <mergeCell ref="C29:D29"/>
    <mergeCell ref="E29:F29"/>
    <mergeCell ref="A30:B30"/>
    <mergeCell ref="C30:D30"/>
    <mergeCell ref="E30:F30"/>
    <mergeCell ref="C34:D34"/>
    <mergeCell ref="E34:F34"/>
    <mergeCell ref="A32:B32"/>
    <mergeCell ref="C32:D32"/>
    <mergeCell ref="E32:F32"/>
    <mergeCell ref="A33:B33"/>
    <mergeCell ref="C33:D33"/>
    <mergeCell ref="E33:F33"/>
    <mergeCell ref="A34:B34"/>
    <mergeCell ref="A37:C37"/>
    <mergeCell ref="D37:F37"/>
    <mergeCell ref="A40:C40"/>
    <mergeCell ref="D40:E40"/>
    <mergeCell ref="F40:G40"/>
    <mergeCell ref="D41:E41"/>
    <mergeCell ref="F41:G41"/>
    <mergeCell ref="A41:C41"/>
    <mergeCell ref="A42:C42"/>
    <mergeCell ref="D42:E42"/>
    <mergeCell ref="F42:G42"/>
    <mergeCell ref="A43:C43"/>
    <mergeCell ref="D43:E43"/>
    <mergeCell ref="F43:G43"/>
    <mergeCell ref="A53:C53"/>
    <mergeCell ref="D53:E53"/>
    <mergeCell ref="F53:G53"/>
    <mergeCell ref="A54:C54"/>
    <mergeCell ref="D54:E54"/>
    <mergeCell ref="F54:G54"/>
    <mergeCell ref="A35:M35"/>
    <mergeCell ref="A36:M36"/>
    <mergeCell ref="G37:I37"/>
    <mergeCell ref="J37:M37"/>
    <mergeCell ref="A38:M38"/>
    <mergeCell ref="A39:M39"/>
    <mergeCell ref="H40:I40"/>
    <mergeCell ref="J40:K40"/>
    <mergeCell ref="L40:M40"/>
    <mergeCell ref="H41:I41"/>
    <mergeCell ref="J41:K41"/>
    <mergeCell ref="L41:M41"/>
    <mergeCell ref="J42:K42"/>
    <mergeCell ref="L42:M42"/>
    <mergeCell ref="H42:I42"/>
    <mergeCell ref="H43:I43"/>
    <mergeCell ref="J43:K43"/>
    <mergeCell ref="L43:M43"/>
    <mergeCell ref="H44:I44"/>
    <mergeCell ref="J44:K44"/>
    <mergeCell ref="L44:M44"/>
    <mergeCell ref="J47:K47"/>
    <mergeCell ref="L47:M47"/>
    <mergeCell ref="H45:I45"/>
    <mergeCell ref="J45:K45"/>
    <mergeCell ref="L45:M45"/>
    <mergeCell ref="H46:I46"/>
    <mergeCell ref="J46:K46"/>
    <mergeCell ref="L46:M46"/>
    <mergeCell ref="H47:I47"/>
    <mergeCell ref="J50:K50"/>
    <mergeCell ref="L50:M50"/>
    <mergeCell ref="H48:I48"/>
    <mergeCell ref="J48:K48"/>
    <mergeCell ref="L48:M48"/>
    <mergeCell ref="H49:I49"/>
    <mergeCell ref="J49:K49"/>
    <mergeCell ref="L49:M49"/>
    <mergeCell ref="H50:I50"/>
    <mergeCell ref="B114:D114"/>
    <mergeCell ref="E114:G114"/>
    <mergeCell ref="H114:J114"/>
    <mergeCell ref="K114:M114"/>
    <mergeCell ref="E115:G115"/>
    <mergeCell ref="H115:J115"/>
    <mergeCell ref="K115:M115"/>
    <mergeCell ref="B115:D115"/>
    <mergeCell ref="B116:D116"/>
    <mergeCell ref="E116:G116"/>
    <mergeCell ref="H116:J116"/>
    <mergeCell ref="K116:M116"/>
    <mergeCell ref="B117:D117"/>
    <mergeCell ref="E117:G117"/>
    <mergeCell ref="J53:K53"/>
    <mergeCell ref="L53:M53"/>
    <mergeCell ref="H51:I51"/>
    <mergeCell ref="J51:K51"/>
    <mergeCell ref="L51:M51"/>
    <mergeCell ref="H52:I52"/>
    <mergeCell ref="J52:K52"/>
    <mergeCell ref="L52:M52"/>
    <mergeCell ref="H53:I53"/>
    <mergeCell ref="H54:I54"/>
    <mergeCell ref="J54:K54"/>
    <mergeCell ref="L54:M54"/>
    <mergeCell ref="A55:M55"/>
    <mergeCell ref="A56:M56"/>
    <mergeCell ref="A57:M57"/>
    <mergeCell ref="A58:M58"/>
    <mergeCell ref="A59:M101"/>
    <mergeCell ref="A102:M102"/>
    <mergeCell ref="A103:M103"/>
    <mergeCell ref="A104:M104"/>
    <mergeCell ref="A105:M105"/>
    <mergeCell ref="A106:M106"/>
    <mergeCell ref="A107:M107"/>
    <mergeCell ref="A108:M108"/>
    <mergeCell ref="A109:M109"/>
    <mergeCell ref="A110:M110"/>
    <mergeCell ref="A111:M111"/>
    <mergeCell ref="A112:M112"/>
    <mergeCell ref="A113:D113"/>
    <mergeCell ref="E113:M113"/>
    <mergeCell ref="H117:J117"/>
    <mergeCell ref="K117:M117"/>
    <mergeCell ref="H121:J121"/>
    <mergeCell ref="K121:M121"/>
    <mergeCell ref="E127:G127"/>
    <mergeCell ref="H127:J127"/>
    <mergeCell ref="B128:D128"/>
    <mergeCell ref="E128:G128"/>
    <mergeCell ref="H128:J128"/>
    <mergeCell ref="K128:M128"/>
    <mergeCell ref="K129:M129"/>
    <mergeCell ref="B129:D129"/>
    <mergeCell ref="B130:D130"/>
    <mergeCell ref="E130:G130"/>
    <mergeCell ref="H130:J130"/>
    <mergeCell ref="K130:M130"/>
    <mergeCell ref="B131:D131"/>
    <mergeCell ref="E131:G131"/>
    <mergeCell ref="B132:D132"/>
    <mergeCell ref="E132:G132"/>
    <mergeCell ref="H132:J132"/>
    <mergeCell ref="K132:M132"/>
    <mergeCell ref="E133:G133"/>
    <mergeCell ref="H133:J133"/>
    <mergeCell ref="K133:M133"/>
    <mergeCell ref="B133:D133"/>
    <mergeCell ref="B134:D134"/>
    <mergeCell ref="E134:G134"/>
    <mergeCell ref="H134:J134"/>
    <mergeCell ref="K134:M134"/>
    <mergeCell ref="A135:J135"/>
    <mergeCell ref="K135:M135"/>
    <mergeCell ref="A136:M136"/>
    <mergeCell ref="A137:D137"/>
    <mergeCell ref="E137:M137"/>
    <mergeCell ref="B138:D138"/>
    <mergeCell ref="E138:G138"/>
    <mergeCell ref="H138:J138"/>
    <mergeCell ref="K138:M138"/>
    <mergeCell ref="B139:D139"/>
    <mergeCell ref="E139:G139"/>
    <mergeCell ref="H139:J139"/>
    <mergeCell ref="K139:M139"/>
    <mergeCell ref="E140:G140"/>
    <mergeCell ref="H140:J140"/>
    <mergeCell ref="K140:M140"/>
    <mergeCell ref="H142:J142"/>
    <mergeCell ref="K142:M142"/>
    <mergeCell ref="B140:D140"/>
    <mergeCell ref="B141:D141"/>
    <mergeCell ref="E141:G141"/>
    <mergeCell ref="H141:J141"/>
    <mergeCell ref="K141:M141"/>
    <mergeCell ref="B142:D142"/>
    <mergeCell ref="E142:G142"/>
    <mergeCell ref="B143:D143"/>
    <mergeCell ref="E143:G143"/>
    <mergeCell ref="H143:J143"/>
    <mergeCell ref="K143:M143"/>
    <mergeCell ref="E144:G144"/>
    <mergeCell ref="H144:J144"/>
    <mergeCell ref="K144:M144"/>
    <mergeCell ref="B144:D144"/>
    <mergeCell ref="B145:D145"/>
    <mergeCell ref="E145:G145"/>
    <mergeCell ref="H145:J145"/>
    <mergeCell ref="K145:M145"/>
    <mergeCell ref="B146:D146"/>
    <mergeCell ref="E146:G146"/>
    <mergeCell ref="H153:J153"/>
    <mergeCell ref="K153:M153"/>
    <mergeCell ref="B151:D151"/>
    <mergeCell ref="B152:D152"/>
    <mergeCell ref="E152:G152"/>
    <mergeCell ref="H152:J152"/>
    <mergeCell ref="K152:M152"/>
    <mergeCell ref="B153:D153"/>
    <mergeCell ref="E153:G153"/>
    <mergeCell ref="H146:J146"/>
    <mergeCell ref="K146:M146"/>
    <mergeCell ref="A147:J147"/>
    <mergeCell ref="K147:M147"/>
    <mergeCell ref="A148:M148"/>
    <mergeCell ref="A149:D149"/>
    <mergeCell ref="E149:M149"/>
    <mergeCell ref="B150:D150"/>
    <mergeCell ref="E150:G150"/>
    <mergeCell ref="H150:J150"/>
    <mergeCell ref="K150:M150"/>
    <mergeCell ref="E151:G151"/>
    <mergeCell ref="H151:J151"/>
    <mergeCell ref="K151:M151"/>
    <mergeCell ref="B118:D118"/>
    <mergeCell ref="E118:G118"/>
    <mergeCell ref="H118:J118"/>
    <mergeCell ref="K118:M118"/>
    <mergeCell ref="E119:G119"/>
    <mergeCell ref="H119:J119"/>
    <mergeCell ref="K119:M119"/>
    <mergeCell ref="B119:D119"/>
    <mergeCell ref="B120:D120"/>
    <mergeCell ref="E120:G120"/>
    <mergeCell ref="H120:J120"/>
    <mergeCell ref="K120:M120"/>
    <mergeCell ref="B121:D121"/>
    <mergeCell ref="E121:G121"/>
    <mergeCell ref="B122:D122"/>
    <mergeCell ref="E122:G122"/>
    <mergeCell ref="H122:J122"/>
    <mergeCell ref="K122:M122"/>
    <mergeCell ref="A123:J123"/>
    <mergeCell ref="K123:M123"/>
    <mergeCell ref="A124:M124"/>
    <mergeCell ref="A125:D125"/>
    <mergeCell ref="E125:M125"/>
    <mergeCell ref="B126:D126"/>
    <mergeCell ref="E126:G126"/>
    <mergeCell ref="H126:J126"/>
    <mergeCell ref="K126:M126"/>
    <mergeCell ref="B127:D127"/>
    <mergeCell ref="K127:M127"/>
    <mergeCell ref="E129:G129"/>
    <mergeCell ref="H129:J129"/>
    <mergeCell ref="H131:J131"/>
    <mergeCell ref="K131:M131"/>
    <mergeCell ref="H157:J157"/>
    <mergeCell ref="K157:M157"/>
    <mergeCell ref="E163:G163"/>
    <mergeCell ref="H163:J163"/>
    <mergeCell ref="B164:D164"/>
    <mergeCell ref="E164:G164"/>
    <mergeCell ref="H164:J164"/>
    <mergeCell ref="K164:M164"/>
    <mergeCell ref="K165:M165"/>
    <mergeCell ref="B165:D165"/>
    <mergeCell ref="B166:D166"/>
    <mergeCell ref="E166:G166"/>
    <mergeCell ref="H166:J166"/>
    <mergeCell ref="K166:M166"/>
    <mergeCell ref="B167:D167"/>
    <mergeCell ref="E167:G167"/>
    <mergeCell ref="B168:D168"/>
    <mergeCell ref="E168:G168"/>
    <mergeCell ref="H168:J168"/>
    <mergeCell ref="K168:M168"/>
    <mergeCell ref="E169:G169"/>
    <mergeCell ref="H169:J169"/>
    <mergeCell ref="K169:M169"/>
    <mergeCell ref="B169:D169"/>
    <mergeCell ref="B170:D170"/>
    <mergeCell ref="E170:G170"/>
    <mergeCell ref="H170:J170"/>
    <mergeCell ref="K170:M170"/>
    <mergeCell ref="A171:J171"/>
    <mergeCell ref="K171:M171"/>
    <mergeCell ref="A172:M172"/>
    <mergeCell ref="A173:D173"/>
    <mergeCell ref="E173:M173"/>
    <mergeCell ref="B174:D174"/>
    <mergeCell ref="E174:G174"/>
    <mergeCell ref="H174:J174"/>
    <mergeCell ref="K174:M174"/>
    <mergeCell ref="B175:D175"/>
    <mergeCell ref="E175:G175"/>
    <mergeCell ref="H175:J175"/>
    <mergeCell ref="K175:M175"/>
    <mergeCell ref="E176:G176"/>
    <mergeCell ref="H176:J176"/>
    <mergeCell ref="K176:M176"/>
    <mergeCell ref="H178:J178"/>
    <mergeCell ref="K178:M178"/>
    <mergeCell ref="B176:D176"/>
    <mergeCell ref="B177:D177"/>
    <mergeCell ref="E177:G177"/>
    <mergeCell ref="H177:J177"/>
    <mergeCell ref="K177:M177"/>
    <mergeCell ref="B178:D178"/>
    <mergeCell ref="E178:G178"/>
    <mergeCell ref="B179:D179"/>
    <mergeCell ref="E179:G179"/>
    <mergeCell ref="H179:J179"/>
    <mergeCell ref="K179:M179"/>
    <mergeCell ref="E180:G180"/>
    <mergeCell ref="H180:J180"/>
    <mergeCell ref="K180:M180"/>
    <mergeCell ref="B180:D180"/>
    <mergeCell ref="B181:D181"/>
    <mergeCell ref="E181:G181"/>
    <mergeCell ref="H181:J181"/>
    <mergeCell ref="K181:M181"/>
    <mergeCell ref="B182:D182"/>
    <mergeCell ref="E182:G182"/>
    <mergeCell ref="A208:M208"/>
    <mergeCell ref="A209:D209"/>
    <mergeCell ref="E209:M209"/>
    <mergeCell ref="B210:D210"/>
    <mergeCell ref="E210:G210"/>
    <mergeCell ref="H210:J210"/>
    <mergeCell ref="K210:M210"/>
    <mergeCell ref="B211:D211"/>
    <mergeCell ref="E211:G211"/>
    <mergeCell ref="H211:J211"/>
    <mergeCell ref="K211:M211"/>
    <mergeCell ref="E212:G212"/>
    <mergeCell ref="H212:J212"/>
    <mergeCell ref="K212:M212"/>
    <mergeCell ref="B190:D190"/>
    <mergeCell ref="E190:G190"/>
    <mergeCell ref="H190:J190"/>
    <mergeCell ref="K190:M190"/>
    <mergeCell ref="E191:G191"/>
    <mergeCell ref="H191:J191"/>
    <mergeCell ref="K191:M191"/>
    <mergeCell ref="B191:D191"/>
    <mergeCell ref="B192:D192"/>
    <mergeCell ref="E192:G192"/>
    <mergeCell ref="H192:J192"/>
    <mergeCell ref="K192:M192"/>
    <mergeCell ref="B193:D193"/>
    <mergeCell ref="E193:G193"/>
    <mergeCell ref="B194:D194"/>
    <mergeCell ref="E194:G194"/>
    <mergeCell ref="H194:J194"/>
    <mergeCell ref="K194:M194"/>
    <mergeCell ref="A195:J195"/>
    <mergeCell ref="K195:M195"/>
    <mergeCell ref="A196:M196"/>
    <mergeCell ref="A197:D197"/>
    <mergeCell ref="E197:M197"/>
    <mergeCell ref="B198:D198"/>
    <mergeCell ref="E198:G198"/>
    <mergeCell ref="H198:J198"/>
    <mergeCell ref="K198:M198"/>
    <mergeCell ref="B199:D199"/>
    <mergeCell ref="K199:M199"/>
    <mergeCell ref="E201:G201"/>
    <mergeCell ref="H201:J201"/>
    <mergeCell ref="H203:J203"/>
    <mergeCell ref="K203:M203"/>
    <mergeCell ref="H218:J218"/>
    <mergeCell ref="K218:M218"/>
    <mergeCell ref="B224:D224"/>
    <mergeCell ref="B225:D225"/>
    <mergeCell ref="E225:G225"/>
    <mergeCell ref="H225:J225"/>
    <mergeCell ref="K225:M225"/>
    <mergeCell ref="B226:D226"/>
    <mergeCell ref="E226:G226"/>
    <mergeCell ref="B227:D227"/>
    <mergeCell ref="E227:G227"/>
    <mergeCell ref="H227:J227"/>
    <mergeCell ref="K227:M227"/>
    <mergeCell ref="E228:G228"/>
    <mergeCell ref="H228:J228"/>
    <mergeCell ref="K228:M228"/>
    <mergeCell ref="H234:J234"/>
    <mergeCell ref="K234:M234"/>
    <mergeCell ref="A231:J231"/>
    <mergeCell ref="K231:M231"/>
    <mergeCell ref="A232:M232"/>
    <mergeCell ref="A233:D233"/>
    <mergeCell ref="E233:M233"/>
    <mergeCell ref="B234:D234"/>
    <mergeCell ref="E234:G234"/>
    <mergeCell ref="B215:D215"/>
    <mergeCell ref="E215:G215"/>
    <mergeCell ref="H215:J215"/>
    <mergeCell ref="K215:M215"/>
    <mergeCell ref="E216:G216"/>
    <mergeCell ref="H216:J216"/>
    <mergeCell ref="K216:M216"/>
    <mergeCell ref="B216:D216"/>
    <mergeCell ref="B217:D217"/>
    <mergeCell ref="E217:G217"/>
    <mergeCell ref="H217:J217"/>
    <mergeCell ref="K217:M217"/>
    <mergeCell ref="B218:D218"/>
    <mergeCell ref="E218:G218"/>
    <mergeCell ref="H222:J222"/>
    <mergeCell ref="K222:M222"/>
    <mergeCell ref="A219:J219"/>
    <mergeCell ref="K219:M219"/>
    <mergeCell ref="A220:M220"/>
    <mergeCell ref="A221:D221"/>
    <mergeCell ref="E221:M221"/>
    <mergeCell ref="B222:D222"/>
    <mergeCell ref="E222:G222"/>
    <mergeCell ref="B223:D223"/>
    <mergeCell ref="E223:G223"/>
    <mergeCell ref="H223:J223"/>
    <mergeCell ref="K223:M223"/>
    <mergeCell ref="E224:G224"/>
    <mergeCell ref="H224:J224"/>
    <mergeCell ref="K224:M224"/>
    <mergeCell ref="H226:J226"/>
    <mergeCell ref="K226:M226"/>
    <mergeCell ref="H238:J238"/>
    <mergeCell ref="K238:M238"/>
    <mergeCell ref="A291:B292"/>
    <mergeCell ref="C291:D292"/>
    <mergeCell ref="E291:F292"/>
    <mergeCell ref="G291:H291"/>
    <mergeCell ref="I291:I292"/>
    <mergeCell ref="J291:K292"/>
    <mergeCell ref="L291:M291"/>
    <mergeCell ref="A293:B293"/>
    <mergeCell ref="C293:D293"/>
    <mergeCell ref="E293:F293"/>
    <mergeCell ref="J293:K293"/>
    <mergeCell ref="C294:D294"/>
    <mergeCell ref="E294:F294"/>
    <mergeCell ref="J294:K294"/>
    <mergeCell ref="A294:B294"/>
    <mergeCell ref="A295:B295"/>
    <mergeCell ref="C295:D295"/>
    <mergeCell ref="E295:F295"/>
    <mergeCell ref="A296:B296"/>
    <mergeCell ref="C296:D296"/>
    <mergeCell ref="E296:F296"/>
    <mergeCell ref="C299:D299"/>
    <mergeCell ref="E299:F299"/>
    <mergeCell ref="A297:B297"/>
    <mergeCell ref="C297:D297"/>
    <mergeCell ref="E297:F297"/>
    <mergeCell ref="A298:B298"/>
    <mergeCell ref="C298:D298"/>
    <mergeCell ref="E298:F298"/>
    <mergeCell ref="A299:B299"/>
    <mergeCell ref="C302:D302"/>
    <mergeCell ref="E302:F302"/>
    <mergeCell ref="A303:B303"/>
    <mergeCell ref="C303:D303"/>
    <mergeCell ref="E303:F303"/>
    <mergeCell ref="A300:B300"/>
    <mergeCell ref="C300:D300"/>
    <mergeCell ref="E300:F300"/>
    <mergeCell ref="A301:B301"/>
    <mergeCell ref="C301:D301"/>
    <mergeCell ref="E301:F301"/>
    <mergeCell ref="A302:B302"/>
    <mergeCell ref="J302:K302"/>
    <mergeCell ref="J303:K303"/>
    <mergeCell ref="A304:M304"/>
    <mergeCell ref="A305:M305"/>
    <mergeCell ref="A306:M306"/>
    <mergeCell ref="A307:B307"/>
    <mergeCell ref="C307:M307"/>
    <mergeCell ref="A308:B308"/>
    <mergeCell ref="C308:M308"/>
    <mergeCell ref="A309:B309"/>
    <mergeCell ref="C309:M309"/>
    <mergeCell ref="A310:B310"/>
    <mergeCell ref="C310:M310"/>
    <mergeCell ref="A311:B311"/>
    <mergeCell ref="C311:M311"/>
    <mergeCell ref="A312:M312"/>
    <mergeCell ref="A313:M313"/>
    <mergeCell ref="A314:B314"/>
    <mergeCell ref="C314:M314"/>
    <mergeCell ref="A315:B315"/>
    <mergeCell ref="C315:M315"/>
    <mergeCell ref="A316:B316"/>
    <mergeCell ref="C316:M316"/>
    <mergeCell ref="A317:M317"/>
    <mergeCell ref="A318:M318"/>
    <mergeCell ref="A319:M319"/>
    <mergeCell ref="A320:M320"/>
    <mergeCell ref="A321:M321"/>
    <mergeCell ref="A329:M329"/>
    <mergeCell ref="A330:M330"/>
    <mergeCell ref="A331:M331"/>
    <mergeCell ref="A322:M322"/>
    <mergeCell ref="A323:M323"/>
    <mergeCell ref="A324:M324"/>
    <mergeCell ref="A325:M325"/>
    <mergeCell ref="A326:M326"/>
    <mergeCell ref="A327:M327"/>
    <mergeCell ref="A328:M328"/>
    <mergeCell ref="B235:D235"/>
    <mergeCell ref="E235:G235"/>
    <mergeCell ref="H235:J235"/>
    <mergeCell ref="K235:M235"/>
    <mergeCell ref="E236:G236"/>
    <mergeCell ref="H236:J236"/>
    <mergeCell ref="K236:M236"/>
    <mergeCell ref="B236:D236"/>
    <mergeCell ref="B237:D237"/>
    <mergeCell ref="E237:G237"/>
    <mergeCell ref="H237:J237"/>
    <mergeCell ref="K237:M237"/>
    <mergeCell ref="B238:D238"/>
    <mergeCell ref="E238:G238"/>
    <mergeCell ref="B239:D239"/>
    <mergeCell ref="E239:G239"/>
    <mergeCell ref="H239:J239"/>
    <mergeCell ref="K239:M239"/>
    <mergeCell ref="E240:G240"/>
    <mergeCell ref="H240:J240"/>
    <mergeCell ref="K240:M240"/>
    <mergeCell ref="H242:J242"/>
    <mergeCell ref="K242:M242"/>
    <mergeCell ref="B240:D240"/>
    <mergeCell ref="B241:D241"/>
    <mergeCell ref="E241:G241"/>
    <mergeCell ref="H241:J241"/>
    <mergeCell ref="K241:M241"/>
    <mergeCell ref="B242:D242"/>
    <mergeCell ref="E242:G242"/>
    <mergeCell ref="A243:J243"/>
    <mergeCell ref="K243:M243"/>
    <mergeCell ref="A244:M244"/>
    <mergeCell ref="A245:M287"/>
    <mergeCell ref="A288:M288"/>
    <mergeCell ref="A289:M289"/>
    <mergeCell ref="A290:M290"/>
    <mergeCell ref="J295:K295"/>
    <mergeCell ref="J296:K296"/>
    <mergeCell ref="J297:K297"/>
    <mergeCell ref="J298:K298"/>
    <mergeCell ref="J299:K299"/>
    <mergeCell ref="J300:K300"/>
    <mergeCell ref="J301:K301"/>
    <mergeCell ref="H182:J182"/>
    <mergeCell ref="K182:M182"/>
    <mergeCell ref="A183:J183"/>
    <mergeCell ref="K183:M183"/>
    <mergeCell ref="A184:M184"/>
    <mergeCell ref="A185:D185"/>
    <mergeCell ref="E185:M185"/>
    <mergeCell ref="B186:D186"/>
    <mergeCell ref="E186:G186"/>
    <mergeCell ref="H186:J186"/>
    <mergeCell ref="K186:M186"/>
    <mergeCell ref="E187:G187"/>
    <mergeCell ref="H187:J187"/>
    <mergeCell ref="K187:M187"/>
    <mergeCell ref="H189:J189"/>
    <mergeCell ref="K189:M189"/>
    <mergeCell ref="B187:D187"/>
    <mergeCell ref="B188:D188"/>
    <mergeCell ref="E188:G188"/>
    <mergeCell ref="H188:J188"/>
    <mergeCell ref="K188:M188"/>
    <mergeCell ref="B189:D189"/>
    <mergeCell ref="E189:G189"/>
    <mergeCell ref="B154:D154"/>
    <mergeCell ref="E154:G154"/>
    <mergeCell ref="H154:J154"/>
    <mergeCell ref="K154:M154"/>
    <mergeCell ref="E155:G155"/>
    <mergeCell ref="H155:J155"/>
    <mergeCell ref="K155:M155"/>
    <mergeCell ref="B155:D155"/>
    <mergeCell ref="B156:D156"/>
    <mergeCell ref="E156:G156"/>
    <mergeCell ref="H156:J156"/>
    <mergeCell ref="K156:M156"/>
    <mergeCell ref="B157:D157"/>
    <mergeCell ref="E157:G157"/>
    <mergeCell ref="B158:D158"/>
    <mergeCell ref="E158:G158"/>
    <mergeCell ref="H158:J158"/>
    <mergeCell ref="K158:M158"/>
    <mergeCell ref="A159:J159"/>
    <mergeCell ref="K159:M159"/>
    <mergeCell ref="A160:M160"/>
    <mergeCell ref="A161:D161"/>
    <mergeCell ref="E161:M161"/>
    <mergeCell ref="B162:D162"/>
    <mergeCell ref="E162:G162"/>
    <mergeCell ref="H162:J162"/>
    <mergeCell ref="K162:M162"/>
    <mergeCell ref="B163:D163"/>
    <mergeCell ref="K163:M163"/>
    <mergeCell ref="E165:G165"/>
    <mergeCell ref="H165:J165"/>
    <mergeCell ref="H167:J167"/>
    <mergeCell ref="K167:M167"/>
    <mergeCell ref="H193:J193"/>
    <mergeCell ref="K193:M193"/>
    <mergeCell ref="E199:G199"/>
    <mergeCell ref="H199:J199"/>
    <mergeCell ref="B200:D200"/>
    <mergeCell ref="E200:G200"/>
    <mergeCell ref="H200:J200"/>
    <mergeCell ref="K200:M200"/>
    <mergeCell ref="K201:M201"/>
    <mergeCell ref="B201:D201"/>
    <mergeCell ref="B202:D202"/>
    <mergeCell ref="E202:G202"/>
    <mergeCell ref="H202:J202"/>
    <mergeCell ref="K202:M202"/>
    <mergeCell ref="B203:D203"/>
    <mergeCell ref="E203:G203"/>
    <mergeCell ref="B204:D204"/>
    <mergeCell ref="E204:G204"/>
    <mergeCell ref="H204:J204"/>
    <mergeCell ref="K204:M204"/>
    <mergeCell ref="E205:G205"/>
    <mergeCell ref="H205:J205"/>
    <mergeCell ref="K205:M205"/>
    <mergeCell ref="B205:D205"/>
    <mergeCell ref="B206:D206"/>
    <mergeCell ref="E206:G206"/>
    <mergeCell ref="H206:J206"/>
    <mergeCell ref="K206:M206"/>
    <mergeCell ref="A207:J207"/>
    <mergeCell ref="K207:M207"/>
    <mergeCell ref="H214:J214"/>
    <mergeCell ref="K214:M214"/>
    <mergeCell ref="B212:D212"/>
    <mergeCell ref="B213:D213"/>
    <mergeCell ref="E213:G213"/>
    <mergeCell ref="H213:J213"/>
    <mergeCell ref="K213:M213"/>
    <mergeCell ref="B214:D214"/>
    <mergeCell ref="E214:G214"/>
    <mergeCell ref="H230:J230"/>
    <mergeCell ref="K230:M230"/>
    <mergeCell ref="B228:D228"/>
    <mergeCell ref="B229:D229"/>
    <mergeCell ref="E229:G229"/>
    <mergeCell ref="H229:J229"/>
    <mergeCell ref="K229:M229"/>
    <mergeCell ref="B230:D230"/>
    <mergeCell ref="E230:G230"/>
  </mergeCells>
  <hyperlinks>
    <hyperlink r:id="rId2" ref="Q60"/>
    <hyperlink r:id="rId3" ref="Q62"/>
    <hyperlink r:id="rId4" ref="Q64"/>
    <hyperlink r:id="rId5" ref="O293"/>
    <hyperlink r:id="rId6" ref="O295"/>
    <hyperlink r:id="rId7" ref="O297"/>
    <hyperlink r:id="rId8" ref="O298"/>
    <hyperlink r:id="rId9" ref="O302"/>
  </hyperlinks>
  <printOptions/>
  <pageMargins bottom="0.75" footer="0.0" header="0.0" left="0.7" right="0.7" top="0.75"/>
  <pageSetup orientation="landscape"/>
  <drawing r:id="rId10"/>
  <legacyDrawing r:id="rId1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0"/>
    <col customWidth="1" min="2" max="2" width="9.43"/>
    <col customWidth="1" min="3" max="4" width="8.43"/>
    <col customWidth="1" min="5" max="5" width="9.29"/>
    <col customWidth="1" min="6" max="6" width="9.71"/>
    <col customWidth="1" min="7" max="7" width="10.14"/>
    <col customWidth="1" min="8" max="8" width="9.0"/>
    <col customWidth="1" min="9" max="9" width="8.71"/>
    <col customWidth="1" min="10" max="10" width="7.71"/>
    <col customWidth="1" min="11" max="11" width="9.0"/>
    <col customWidth="1" min="12" max="12" width="9.57"/>
    <col customWidth="1" min="13" max="13" width="9.43"/>
    <col customWidth="1" min="14" max="31" width="10.71"/>
  </cols>
  <sheetData>
    <row r="1">
      <c r="A1" s="1"/>
      <c r="B1" s="2"/>
      <c r="C1" s="2"/>
      <c r="D1" s="2"/>
      <c r="E1" s="2"/>
      <c r="F1" s="2"/>
      <c r="G1" s="2"/>
      <c r="H1" s="2"/>
      <c r="I1" s="2"/>
      <c r="J1" s="2"/>
      <c r="K1" s="2"/>
      <c r="L1" s="2"/>
      <c r="M1" s="2"/>
      <c r="P1" s="44"/>
      <c r="Q1" s="45" t="s">
        <v>101</v>
      </c>
      <c r="R1" s="6"/>
      <c r="S1" s="7"/>
    </row>
    <row r="2">
      <c r="A2" s="3" t="s">
        <v>0</v>
      </c>
      <c r="B2" s="2"/>
      <c r="C2" s="2"/>
      <c r="D2" s="2"/>
      <c r="E2" s="2"/>
      <c r="F2" s="2"/>
      <c r="G2" s="2"/>
      <c r="H2" s="2"/>
      <c r="I2" s="2"/>
      <c r="J2" s="2"/>
      <c r="K2" s="2"/>
      <c r="L2" s="2"/>
      <c r="M2" s="4"/>
      <c r="P2" s="46"/>
      <c r="Q2" s="45" t="s">
        <v>102</v>
      </c>
      <c r="R2" s="6"/>
      <c r="S2" s="7"/>
    </row>
    <row r="3">
      <c r="A3" s="47" t="s">
        <v>103</v>
      </c>
      <c r="B3" s="6"/>
      <c r="C3" s="6"/>
      <c r="D3" s="6"/>
      <c r="E3" s="6"/>
      <c r="F3" s="6"/>
      <c r="G3" s="6"/>
      <c r="H3" s="6"/>
      <c r="I3" s="6"/>
      <c r="J3" s="6"/>
      <c r="K3" s="6"/>
      <c r="L3" s="6"/>
      <c r="M3" s="7"/>
    </row>
    <row r="4">
      <c r="A4" s="48"/>
      <c r="B4" s="6"/>
      <c r="C4" s="6"/>
      <c r="D4" s="6"/>
      <c r="E4" s="6"/>
      <c r="F4" s="6"/>
      <c r="G4" s="6"/>
      <c r="H4" s="6"/>
      <c r="I4" s="6"/>
      <c r="J4" s="6"/>
      <c r="K4" s="6"/>
      <c r="L4" s="6"/>
      <c r="M4" s="7"/>
    </row>
    <row r="5">
      <c r="A5" s="49" t="s">
        <v>104</v>
      </c>
      <c r="B5" s="6"/>
      <c r="C5" s="6"/>
      <c r="D5" s="6"/>
      <c r="E5" s="6"/>
      <c r="F5" s="6"/>
      <c r="G5" s="7"/>
      <c r="H5" s="50" t="s">
        <v>105</v>
      </c>
      <c r="I5" s="51">
        <v>9300.0</v>
      </c>
      <c r="J5" s="6"/>
      <c r="K5" s="7"/>
      <c r="L5" s="49" t="s">
        <v>106</v>
      </c>
      <c r="M5" s="7"/>
    </row>
    <row r="6">
      <c r="A6" s="48"/>
      <c r="B6" s="6"/>
      <c r="C6" s="6"/>
      <c r="D6" s="6"/>
      <c r="E6" s="6"/>
      <c r="F6" s="6"/>
      <c r="G6" s="6"/>
      <c r="H6" s="6"/>
      <c r="I6" s="6"/>
      <c r="J6" s="6"/>
      <c r="K6" s="6"/>
      <c r="L6" s="6"/>
      <c r="M6" s="7"/>
    </row>
    <row r="7">
      <c r="A7" s="52" t="s">
        <v>107</v>
      </c>
      <c r="B7" s="6"/>
      <c r="C7" s="6"/>
      <c r="D7" s="6"/>
      <c r="E7" s="6"/>
      <c r="F7" s="6"/>
      <c r="G7" s="6"/>
      <c r="H7" s="6"/>
      <c r="I7" s="6"/>
      <c r="J7" s="6"/>
      <c r="K7" s="6"/>
      <c r="L7" s="6"/>
      <c r="M7" s="7"/>
    </row>
    <row r="8">
      <c r="A8" s="53" t="s">
        <v>108</v>
      </c>
      <c r="B8" s="6"/>
      <c r="C8" s="6"/>
      <c r="D8" s="6"/>
      <c r="E8" s="6"/>
      <c r="F8" s="6"/>
      <c r="G8" s="6"/>
      <c r="H8" s="6"/>
      <c r="I8" s="6"/>
      <c r="J8" s="6"/>
      <c r="K8" s="6"/>
      <c r="L8" s="6"/>
      <c r="M8" s="7"/>
    </row>
    <row r="9">
      <c r="A9" s="53" t="s">
        <v>109</v>
      </c>
      <c r="B9" s="6"/>
      <c r="C9" s="6"/>
      <c r="D9" s="6"/>
      <c r="E9" s="6"/>
      <c r="F9" s="6"/>
      <c r="G9" s="6"/>
      <c r="H9" s="6"/>
      <c r="I9" s="6"/>
      <c r="J9" s="6"/>
      <c r="K9" s="6"/>
      <c r="L9" s="6"/>
      <c r="M9" s="7"/>
    </row>
    <row r="10">
      <c r="A10" s="53" t="s">
        <v>110</v>
      </c>
      <c r="B10" s="6"/>
      <c r="C10" s="6"/>
      <c r="D10" s="6"/>
      <c r="E10" s="6"/>
      <c r="F10" s="6"/>
      <c r="G10" s="6"/>
      <c r="H10" s="6"/>
      <c r="I10" s="6"/>
      <c r="J10" s="6"/>
      <c r="K10" s="6"/>
      <c r="L10" s="6"/>
      <c r="M10" s="7"/>
    </row>
    <row r="11">
      <c r="A11" s="53" t="s">
        <v>111</v>
      </c>
      <c r="B11" s="6"/>
      <c r="C11" s="6"/>
      <c r="D11" s="6"/>
      <c r="E11" s="6"/>
      <c r="F11" s="6"/>
      <c r="G11" s="6"/>
      <c r="H11" s="6"/>
      <c r="I11" s="6"/>
      <c r="J11" s="6"/>
      <c r="K11" s="6"/>
      <c r="L11" s="6"/>
      <c r="M11" s="7"/>
    </row>
    <row r="12">
      <c r="A12" s="53" t="s">
        <v>112</v>
      </c>
      <c r="B12" s="6"/>
      <c r="C12" s="6"/>
      <c r="D12" s="6"/>
      <c r="E12" s="6"/>
      <c r="F12" s="6"/>
      <c r="G12" s="6"/>
      <c r="H12" s="6"/>
      <c r="I12" s="6"/>
      <c r="J12" s="6"/>
      <c r="K12" s="6"/>
      <c r="L12" s="6"/>
      <c r="M12" s="7"/>
    </row>
    <row r="13">
      <c r="A13" s="53"/>
      <c r="B13" s="6"/>
      <c r="C13" s="6"/>
      <c r="D13" s="6"/>
      <c r="E13" s="6"/>
      <c r="F13" s="6"/>
      <c r="G13" s="6"/>
      <c r="H13" s="6"/>
      <c r="I13" s="6"/>
      <c r="J13" s="6"/>
      <c r="K13" s="6"/>
      <c r="L13" s="6"/>
      <c r="M13" s="7"/>
    </row>
    <row r="14">
      <c r="A14" s="53"/>
      <c r="B14" s="6"/>
      <c r="C14" s="6"/>
      <c r="D14" s="6"/>
      <c r="E14" s="6"/>
      <c r="F14" s="6"/>
      <c r="G14" s="6"/>
      <c r="H14" s="6"/>
      <c r="I14" s="6"/>
      <c r="J14" s="6"/>
      <c r="K14" s="6"/>
      <c r="L14" s="6"/>
      <c r="M14" s="7"/>
    </row>
    <row r="15">
      <c r="A15" s="128" t="s">
        <v>226</v>
      </c>
      <c r="B15" s="6"/>
      <c r="C15" s="6"/>
      <c r="D15" s="6"/>
      <c r="E15" s="6"/>
      <c r="F15" s="6"/>
      <c r="G15" s="6"/>
      <c r="H15" s="6"/>
      <c r="I15" s="6"/>
      <c r="J15" s="6"/>
      <c r="K15" s="6"/>
      <c r="L15" s="6"/>
      <c r="M15" s="7"/>
    </row>
    <row r="16">
      <c r="A16" s="55" t="s">
        <v>114</v>
      </c>
      <c r="B16" s="6"/>
      <c r="C16" s="6"/>
      <c r="D16" s="6"/>
      <c r="E16" s="6"/>
      <c r="F16" s="6"/>
      <c r="G16" s="6"/>
      <c r="H16" s="6"/>
      <c r="I16" s="6"/>
      <c r="J16" s="6"/>
      <c r="K16" s="6"/>
      <c r="L16" s="6"/>
      <c r="M16" s="7"/>
    </row>
    <row r="17">
      <c r="A17" s="56" t="s">
        <v>115</v>
      </c>
      <c r="B17" s="7"/>
      <c r="C17" s="57" t="s">
        <v>116</v>
      </c>
      <c r="D17" s="7"/>
      <c r="E17" s="57" t="s">
        <v>117</v>
      </c>
      <c r="F17" s="7"/>
      <c r="G17" s="57" t="s">
        <v>118</v>
      </c>
      <c r="H17" s="6"/>
      <c r="I17" s="6"/>
      <c r="J17" s="6"/>
      <c r="K17" s="6"/>
      <c r="L17" s="6"/>
      <c r="M17" s="7"/>
    </row>
    <row r="18">
      <c r="A18" s="58"/>
      <c r="B18" s="7"/>
      <c r="C18" s="58"/>
      <c r="D18" s="7"/>
      <c r="E18" s="59">
        <f t="shared" ref="E18:E25" si="1">C18/$I$5</f>
        <v>0</v>
      </c>
      <c r="F18" s="7"/>
      <c r="G18" s="60"/>
      <c r="H18" s="6"/>
      <c r="I18" s="6"/>
      <c r="J18" s="6"/>
      <c r="K18" s="6"/>
      <c r="L18" s="6"/>
      <c r="M18" s="7"/>
    </row>
    <row r="19">
      <c r="A19" s="58"/>
      <c r="B19" s="7"/>
      <c r="C19" s="58"/>
      <c r="D19" s="7"/>
      <c r="E19" s="59">
        <f t="shared" si="1"/>
        <v>0</v>
      </c>
      <c r="F19" s="7"/>
      <c r="G19" s="60"/>
      <c r="H19" s="6"/>
      <c r="I19" s="6"/>
      <c r="J19" s="6"/>
      <c r="K19" s="6"/>
      <c r="L19" s="6"/>
      <c r="M19" s="7"/>
    </row>
    <row r="20">
      <c r="A20" s="58"/>
      <c r="B20" s="7"/>
      <c r="C20" s="58"/>
      <c r="D20" s="7"/>
      <c r="E20" s="59">
        <f t="shared" si="1"/>
        <v>0</v>
      </c>
      <c r="F20" s="7"/>
      <c r="G20" s="60"/>
      <c r="H20" s="6"/>
      <c r="I20" s="6"/>
      <c r="J20" s="6"/>
      <c r="K20" s="6"/>
      <c r="L20" s="6"/>
      <c r="M20" s="7"/>
    </row>
    <row r="21">
      <c r="A21" s="58"/>
      <c r="B21" s="7"/>
      <c r="C21" s="58"/>
      <c r="D21" s="7"/>
      <c r="E21" s="59">
        <f t="shared" si="1"/>
        <v>0</v>
      </c>
      <c r="F21" s="7"/>
      <c r="G21" s="60"/>
      <c r="H21" s="6"/>
      <c r="I21" s="6"/>
      <c r="J21" s="6"/>
      <c r="K21" s="6"/>
      <c r="L21" s="6"/>
      <c r="M21" s="7"/>
    </row>
    <row r="22">
      <c r="A22" s="58"/>
      <c r="B22" s="7"/>
      <c r="C22" s="58"/>
      <c r="D22" s="7"/>
      <c r="E22" s="59">
        <f t="shared" si="1"/>
        <v>0</v>
      </c>
      <c r="F22" s="7"/>
      <c r="G22" s="60"/>
      <c r="H22" s="6"/>
      <c r="I22" s="6"/>
      <c r="J22" s="6"/>
      <c r="K22" s="6"/>
      <c r="L22" s="6"/>
      <c r="M22" s="7"/>
    </row>
    <row r="23">
      <c r="A23" s="58"/>
      <c r="B23" s="7"/>
      <c r="C23" s="58"/>
      <c r="D23" s="7"/>
      <c r="E23" s="59">
        <f t="shared" si="1"/>
        <v>0</v>
      </c>
      <c r="F23" s="7"/>
      <c r="G23" s="60"/>
      <c r="H23" s="6"/>
      <c r="I23" s="6"/>
      <c r="J23" s="6"/>
      <c r="K23" s="6"/>
      <c r="L23" s="6"/>
      <c r="M23" s="7"/>
    </row>
    <row r="24">
      <c r="A24" s="58"/>
      <c r="B24" s="7"/>
      <c r="C24" s="58"/>
      <c r="D24" s="7"/>
      <c r="E24" s="59">
        <f t="shared" si="1"/>
        <v>0</v>
      </c>
      <c r="F24" s="7"/>
      <c r="G24" s="60"/>
      <c r="H24" s="6"/>
      <c r="I24" s="6"/>
      <c r="J24" s="6"/>
      <c r="K24" s="6"/>
      <c r="L24" s="6"/>
      <c r="M24" s="7"/>
    </row>
    <row r="25">
      <c r="A25" s="58"/>
      <c r="B25" s="7"/>
      <c r="C25" s="58"/>
      <c r="D25" s="7"/>
      <c r="E25" s="59">
        <f t="shared" si="1"/>
        <v>0</v>
      </c>
      <c r="F25" s="7"/>
      <c r="G25" s="60"/>
      <c r="H25" s="6"/>
      <c r="I25" s="6"/>
      <c r="J25" s="6"/>
      <c r="K25" s="6"/>
      <c r="L25" s="6"/>
      <c r="M25" s="7"/>
    </row>
    <row r="26">
      <c r="A26" s="61"/>
      <c r="B26" s="6"/>
      <c r="C26" s="6"/>
      <c r="D26" s="6"/>
      <c r="E26" s="6"/>
      <c r="F26" s="6"/>
      <c r="G26" s="6"/>
      <c r="H26" s="6"/>
      <c r="I26" s="6"/>
      <c r="J26" s="6"/>
      <c r="K26" s="6"/>
      <c r="L26" s="6"/>
      <c r="M26" s="7"/>
    </row>
    <row r="27">
      <c r="A27" s="55" t="s">
        <v>119</v>
      </c>
      <c r="B27" s="6"/>
      <c r="C27" s="6"/>
      <c r="D27" s="6"/>
      <c r="E27" s="6"/>
      <c r="F27" s="6"/>
      <c r="G27" s="6"/>
      <c r="H27" s="6"/>
      <c r="I27" s="6"/>
      <c r="J27" s="6"/>
      <c r="K27" s="6"/>
      <c r="L27" s="6"/>
      <c r="M27" s="7"/>
    </row>
    <row r="28">
      <c r="A28" s="62" t="s">
        <v>11</v>
      </c>
      <c r="B28" s="6"/>
      <c r="C28" s="7"/>
      <c r="D28" s="63">
        <f>SUM(C18:D25)</f>
        <v>0</v>
      </c>
      <c r="E28" s="6"/>
      <c r="F28" s="7"/>
      <c r="G28" s="62" t="s">
        <v>12</v>
      </c>
      <c r="H28" s="6"/>
      <c r="I28" s="7"/>
      <c r="J28" s="64">
        <f>D28/9300</f>
        <v>0</v>
      </c>
      <c r="K28" s="6"/>
      <c r="L28" s="6"/>
      <c r="M28" s="7"/>
    </row>
    <row r="29" ht="29.25" customHeight="1">
      <c r="A29" s="65"/>
      <c r="B29" s="66"/>
      <c r="C29" s="66"/>
      <c r="D29" s="66"/>
      <c r="E29" s="66"/>
      <c r="F29" s="66"/>
      <c r="G29" s="66"/>
      <c r="H29" s="66"/>
      <c r="I29" s="66"/>
      <c r="J29" s="66"/>
      <c r="K29" s="66"/>
      <c r="L29" s="66"/>
      <c r="M29" s="67"/>
    </row>
    <row r="30" ht="15.75" customHeight="1">
      <c r="A30" s="55" t="s">
        <v>120</v>
      </c>
      <c r="B30" s="6"/>
      <c r="C30" s="6"/>
      <c r="D30" s="6"/>
      <c r="E30" s="6"/>
      <c r="F30" s="6"/>
      <c r="G30" s="6"/>
      <c r="H30" s="6"/>
      <c r="I30" s="6"/>
      <c r="J30" s="6"/>
      <c r="K30" s="6"/>
      <c r="L30" s="6"/>
      <c r="M30" s="7"/>
    </row>
    <row r="31" ht="15.75" customHeight="1">
      <c r="A31" s="62" t="s">
        <v>121</v>
      </c>
      <c r="B31" s="6"/>
      <c r="C31" s="6"/>
      <c r="D31" s="68" t="s">
        <v>122</v>
      </c>
      <c r="E31" s="6"/>
      <c r="F31" s="62" t="s">
        <v>123</v>
      </c>
      <c r="G31" s="6"/>
      <c r="H31" s="62" t="s">
        <v>117</v>
      </c>
      <c r="I31" s="7"/>
      <c r="J31" s="62" t="s">
        <v>124</v>
      </c>
      <c r="K31" s="7"/>
      <c r="L31" s="62" t="s">
        <v>125</v>
      </c>
      <c r="M31" s="6"/>
    </row>
    <row r="32" ht="15.75" customHeight="1">
      <c r="A32" s="69" t="s">
        <v>126</v>
      </c>
      <c r="B32" s="6"/>
      <c r="C32" s="6"/>
      <c r="D32" s="69"/>
      <c r="E32" s="6"/>
      <c r="F32" s="69"/>
      <c r="G32" s="6"/>
      <c r="H32" s="69"/>
      <c r="I32" s="6"/>
      <c r="J32" s="69">
        <v>0.019</v>
      </c>
      <c r="K32" s="7"/>
      <c r="L32" s="69"/>
      <c r="M32" s="6"/>
    </row>
    <row r="33" ht="15.75" customHeight="1">
      <c r="A33" s="69" t="s">
        <v>127</v>
      </c>
      <c r="B33" s="6"/>
      <c r="C33" s="6"/>
      <c r="D33" s="69"/>
      <c r="E33" s="6"/>
      <c r="F33" s="69"/>
      <c r="G33" s="6"/>
      <c r="H33" s="69"/>
      <c r="I33" s="6"/>
      <c r="J33" s="69"/>
      <c r="K33" s="7"/>
      <c r="L33" s="69"/>
      <c r="M33" s="6"/>
    </row>
    <row r="34" ht="15.75" customHeight="1">
      <c r="A34" s="69" t="s">
        <v>128</v>
      </c>
      <c r="B34" s="6"/>
      <c r="C34" s="6"/>
      <c r="D34" s="69"/>
      <c r="E34" s="6"/>
      <c r="F34" s="69"/>
      <c r="G34" s="6"/>
      <c r="H34" s="69"/>
      <c r="I34" s="6"/>
      <c r="J34" s="69"/>
      <c r="K34" s="7"/>
      <c r="L34" s="69"/>
      <c r="M34" s="6"/>
    </row>
    <row r="35" ht="15.75" customHeight="1">
      <c r="A35" s="69" t="s">
        <v>129</v>
      </c>
      <c r="B35" s="6"/>
      <c r="C35" s="6"/>
      <c r="D35" s="69"/>
      <c r="E35" s="6"/>
      <c r="F35" s="69"/>
      <c r="G35" s="6"/>
      <c r="H35" s="69"/>
      <c r="I35" s="6"/>
      <c r="J35" s="69"/>
      <c r="K35" s="7"/>
      <c r="L35" s="69"/>
      <c r="M35" s="6"/>
    </row>
    <row r="36" ht="15.75" customHeight="1">
      <c r="A36" s="69" t="s">
        <v>130</v>
      </c>
      <c r="B36" s="6"/>
      <c r="C36" s="6"/>
      <c r="D36" s="69"/>
      <c r="E36" s="6"/>
      <c r="F36" s="69"/>
      <c r="G36" s="6"/>
      <c r="H36" s="69"/>
      <c r="I36" s="6"/>
      <c r="J36" s="69"/>
      <c r="K36" s="7"/>
      <c r="L36" s="69"/>
      <c r="M36" s="6"/>
    </row>
    <row r="37" ht="15.75" customHeight="1">
      <c r="A37" s="69" t="s">
        <v>131</v>
      </c>
      <c r="B37" s="6"/>
      <c r="C37" s="6"/>
      <c r="D37" s="69"/>
      <c r="E37" s="6"/>
      <c r="F37" s="69"/>
      <c r="G37" s="6"/>
      <c r="H37" s="69"/>
      <c r="I37" s="6"/>
      <c r="J37" s="69"/>
      <c r="K37" s="7"/>
      <c r="L37" s="69"/>
      <c r="M37" s="6"/>
    </row>
    <row r="38" ht="15.75" customHeight="1">
      <c r="A38" s="69" t="s">
        <v>132</v>
      </c>
      <c r="B38" s="6"/>
      <c r="C38" s="6"/>
      <c r="D38" s="69"/>
      <c r="E38" s="6"/>
      <c r="F38" s="69"/>
      <c r="G38" s="6"/>
      <c r="H38" s="69"/>
      <c r="I38" s="6"/>
      <c r="J38" s="69"/>
      <c r="K38" s="7"/>
      <c r="L38" s="69"/>
      <c r="M38" s="6"/>
    </row>
    <row r="39" ht="15.75" customHeight="1">
      <c r="A39" s="69" t="s">
        <v>69</v>
      </c>
      <c r="B39" s="6"/>
      <c r="C39" s="6"/>
      <c r="D39" s="69"/>
      <c r="E39" s="6"/>
      <c r="F39" s="69"/>
      <c r="G39" s="6"/>
      <c r="H39" s="69"/>
      <c r="I39" s="6"/>
      <c r="J39" s="69"/>
      <c r="K39" s="7"/>
      <c r="L39" s="69"/>
      <c r="M39" s="6"/>
    </row>
    <row r="40" ht="15.75" customHeight="1">
      <c r="A40" s="69" t="s">
        <v>69</v>
      </c>
      <c r="B40" s="6"/>
      <c r="C40" s="6"/>
      <c r="D40" s="69"/>
      <c r="E40" s="6"/>
      <c r="F40" s="69"/>
      <c r="G40" s="6"/>
      <c r="H40" s="69"/>
      <c r="I40" s="6"/>
      <c r="J40" s="69"/>
      <c r="K40" s="7"/>
      <c r="L40" s="69"/>
      <c r="M40" s="6"/>
    </row>
    <row r="41" ht="15.75" customHeight="1">
      <c r="A41" s="69" t="s">
        <v>69</v>
      </c>
      <c r="B41" s="6"/>
      <c r="C41" s="6"/>
      <c r="D41" s="69"/>
      <c r="E41" s="6"/>
      <c r="F41" s="69"/>
      <c r="G41" s="6"/>
      <c r="H41" s="69"/>
      <c r="I41" s="6"/>
      <c r="J41" s="69"/>
      <c r="K41" s="7"/>
      <c r="L41" s="69"/>
      <c r="M41" s="6"/>
    </row>
    <row r="42" ht="15.75" customHeight="1">
      <c r="A42" s="69" t="s">
        <v>69</v>
      </c>
      <c r="B42" s="6"/>
      <c r="C42" s="6"/>
      <c r="D42" s="69"/>
      <c r="E42" s="6"/>
      <c r="F42" s="69"/>
      <c r="G42" s="6"/>
      <c r="H42" s="69"/>
      <c r="I42" s="6"/>
      <c r="J42" s="69"/>
      <c r="K42" s="7"/>
      <c r="L42" s="69"/>
      <c r="M42" s="6"/>
    </row>
    <row r="43" ht="15.75" customHeight="1">
      <c r="A43" s="69" t="s">
        <v>69</v>
      </c>
      <c r="B43" s="6"/>
      <c r="C43" s="6"/>
      <c r="D43" s="69"/>
      <c r="E43" s="6"/>
      <c r="F43" s="69"/>
      <c r="G43" s="6"/>
      <c r="H43" s="69"/>
      <c r="I43" s="6"/>
      <c r="J43" s="69"/>
      <c r="K43" s="7"/>
      <c r="L43" s="69"/>
      <c r="M43" s="6"/>
    </row>
    <row r="44" ht="15.75" customHeight="1">
      <c r="A44" s="69" t="s">
        <v>69</v>
      </c>
      <c r="B44" s="6"/>
      <c r="C44" s="6"/>
      <c r="D44" s="69"/>
      <c r="E44" s="6"/>
      <c r="F44" s="69"/>
      <c r="G44" s="6"/>
      <c r="H44" s="69"/>
      <c r="I44" s="6"/>
      <c r="J44" s="69"/>
      <c r="K44" s="7"/>
      <c r="L44" s="69"/>
      <c r="M44" s="6"/>
    </row>
    <row r="45" ht="15.75" customHeight="1">
      <c r="A45" s="69" t="s">
        <v>69</v>
      </c>
      <c r="B45" s="6"/>
      <c r="C45" s="6"/>
      <c r="D45" s="69"/>
      <c r="E45" s="6"/>
      <c r="F45" s="69"/>
      <c r="G45" s="6"/>
      <c r="H45" s="69"/>
      <c r="I45" s="6"/>
      <c r="J45" s="69"/>
      <c r="K45" s="7"/>
      <c r="L45" s="69"/>
      <c r="M45" s="6"/>
    </row>
    <row r="46">
      <c r="A46" s="53" t="s">
        <v>133</v>
      </c>
      <c r="B46" s="6"/>
      <c r="C46" s="6"/>
      <c r="D46" s="6"/>
      <c r="E46" s="6"/>
      <c r="F46" s="6"/>
      <c r="G46" s="6"/>
      <c r="H46" s="6"/>
      <c r="I46" s="6"/>
      <c r="J46" s="6"/>
      <c r="K46" s="6"/>
      <c r="L46" s="6"/>
      <c r="M46" s="7"/>
    </row>
    <row r="47" ht="27.75" customHeight="1">
      <c r="A47" s="53" t="s">
        <v>227</v>
      </c>
      <c r="B47" s="6"/>
      <c r="C47" s="6"/>
      <c r="D47" s="6"/>
      <c r="E47" s="6"/>
      <c r="F47" s="6"/>
      <c r="G47" s="6"/>
      <c r="H47" s="6"/>
      <c r="I47" s="6"/>
      <c r="J47" s="6"/>
      <c r="K47" s="6"/>
      <c r="L47" s="6"/>
      <c r="M47" s="7"/>
    </row>
    <row r="48" ht="27.75" customHeight="1">
      <c r="A48" s="53" t="s">
        <v>228</v>
      </c>
      <c r="B48" s="6"/>
      <c r="C48" s="6"/>
      <c r="D48" s="6"/>
      <c r="E48" s="6"/>
      <c r="F48" s="6"/>
      <c r="G48" s="6"/>
      <c r="H48" s="6"/>
      <c r="I48" s="6"/>
      <c r="J48" s="6"/>
      <c r="K48" s="6"/>
      <c r="L48" s="6"/>
      <c r="M48" s="7"/>
    </row>
    <row r="49">
      <c r="A49" s="53" t="s">
        <v>229</v>
      </c>
      <c r="B49" s="6"/>
      <c r="C49" s="6"/>
      <c r="D49" s="6"/>
      <c r="E49" s="6"/>
      <c r="F49" s="6"/>
      <c r="G49" s="6"/>
      <c r="H49" s="6"/>
      <c r="I49" s="6"/>
      <c r="J49" s="6"/>
      <c r="K49" s="6"/>
      <c r="L49" s="6"/>
      <c r="M49" s="7"/>
      <c r="O49" s="70" t="s">
        <v>137</v>
      </c>
    </row>
    <row r="50" ht="15.75" customHeight="1">
      <c r="A50" s="71"/>
      <c r="B50" s="9"/>
      <c r="C50" s="9"/>
      <c r="D50" s="9"/>
      <c r="E50" s="9"/>
      <c r="F50" s="9"/>
      <c r="G50" s="9"/>
      <c r="H50" s="9"/>
      <c r="I50" s="9"/>
      <c r="J50" s="9"/>
      <c r="K50" s="9"/>
      <c r="L50" s="9"/>
      <c r="M50" s="9"/>
      <c r="O50" s="72" t="s">
        <v>138</v>
      </c>
    </row>
    <row r="51" ht="15.75" customHeight="1">
      <c r="O51" s="73" t="s">
        <v>139</v>
      </c>
      <c r="Q51" s="74" t="s">
        <v>140</v>
      </c>
    </row>
    <row r="52" ht="15.75" customHeight="1">
      <c r="O52" s="72" t="s">
        <v>141</v>
      </c>
    </row>
    <row r="53" ht="15.75" customHeight="1">
      <c r="O53" s="73" t="s">
        <v>142</v>
      </c>
      <c r="Q53" s="74" t="s">
        <v>143</v>
      </c>
    </row>
    <row r="54" ht="15.75" customHeight="1">
      <c r="O54" s="75" t="s">
        <v>144</v>
      </c>
    </row>
    <row r="55" ht="15.75" customHeight="1">
      <c r="O55" s="73" t="s">
        <v>139</v>
      </c>
      <c r="Q55" s="74" t="s">
        <v>145</v>
      </c>
    </row>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c r="A93" s="53" t="s">
        <v>146</v>
      </c>
      <c r="B93" s="6"/>
      <c r="C93" s="6"/>
      <c r="D93" s="6"/>
      <c r="E93" s="6"/>
      <c r="F93" s="6"/>
      <c r="G93" s="6"/>
      <c r="H93" s="6"/>
      <c r="I93" s="6"/>
      <c r="J93" s="6"/>
      <c r="K93" s="6"/>
      <c r="L93" s="6"/>
      <c r="M93" s="7"/>
    </row>
    <row r="94" ht="30.75" customHeight="1">
      <c r="A94" s="76"/>
      <c r="B94" s="20"/>
      <c r="C94" s="20"/>
      <c r="D94" s="20"/>
      <c r="E94" s="20"/>
      <c r="F94" s="20"/>
      <c r="G94" s="20"/>
      <c r="H94" s="20"/>
      <c r="I94" s="20"/>
      <c r="J94" s="20"/>
      <c r="K94" s="20"/>
      <c r="L94" s="20"/>
      <c r="M94" s="20"/>
    </row>
    <row r="95" ht="15.75" customHeight="1">
      <c r="A95" s="77" t="s">
        <v>147</v>
      </c>
      <c r="B95" s="6"/>
      <c r="C95" s="6"/>
      <c r="D95" s="6"/>
      <c r="E95" s="6"/>
      <c r="F95" s="6"/>
      <c r="G95" s="6"/>
      <c r="H95" s="6"/>
      <c r="I95" s="6"/>
      <c r="J95" s="6"/>
      <c r="K95" s="6"/>
      <c r="L95" s="6"/>
      <c r="M95" s="7"/>
    </row>
    <row r="96" ht="15.75" customHeight="1">
      <c r="A96" s="53" t="s">
        <v>133</v>
      </c>
      <c r="B96" s="6"/>
      <c r="C96" s="6"/>
      <c r="D96" s="6"/>
      <c r="E96" s="6"/>
      <c r="F96" s="6"/>
      <c r="G96" s="6"/>
      <c r="H96" s="6"/>
      <c r="I96" s="6"/>
      <c r="J96" s="6"/>
      <c r="K96" s="6"/>
      <c r="L96" s="6"/>
      <c r="M96" s="7"/>
    </row>
    <row r="97">
      <c r="A97" s="53" t="s">
        <v>148</v>
      </c>
      <c r="B97" s="6"/>
      <c r="C97" s="6"/>
      <c r="D97" s="6"/>
      <c r="E97" s="6"/>
      <c r="F97" s="6"/>
      <c r="G97" s="6"/>
      <c r="H97" s="6"/>
      <c r="I97" s="6"/>
      <c r="J97" s="6"/>
      <c r="K97" s="6"/>
      <c r="L97" s="6"/>
      <c r="M97" s="7"/>
    </row>
    <row r="98">
      <c r="A98" s="53" t="s">
        <v>149</v>
      </c>
      <c r="B98" s="6"/>
      <c r="C98" s="6"/>
      <c r="D98" s="6"/>
      <c r="E98" s="6"/>
      <c r="F98" s="6"/>
      <c r="G98" s="6"/>
      <c r="H98" s="6"/>
      <c r="I98" s="6"/>
      <c r="J98" s="6"/>
      <c r="K98" s="6"/>
      <c r="L98" s="6"/>
      <c r="M98" s="7"/>
    </row>
    <row r="99">
      <c r="A99" s="53" t="s">
        <v>150</v>
      </c>
      <c r="B99" s="6"/>
      <c r="C99" s="6"/>
      <c r="D99" s="6"/>
      <c r="E99" s="6"/>
      <c r="F99" s="6"/>
      <c r="G99" s="6"/>
      <c r="H99" s="6"/>
      <c r="I99" s="6"/>
      <c r="J99" s="6"/>
      <c r="K99" s="6"/>
      <c r="L99" s="6"/>
      <c r="M99" s="7"/>
    </row>
    <row r="100" ht="15.75" customHeight="1">
      <c r="A100" s="53" t="s">
        <v>151</v>
      </c>
      <c r="B100" s="6"/>
      <c r="C100" s="6"/>
      <c r="D100" s="6"/>
      <c r="E100" s="6"/>
      <c r="F100" s="6"/>
      <c r="G100" s="6"/>
      <c r="H100" s="6"/>
      <c r="I100" s="6"/>
      <c r="J100" s="6"/>
      <c r="K100" s="6"/>
      <c r="L100" s="6"/>
      <c r="M100" s="7"/>
    </row>
    <row r="101" ht="15.75" customHeight="1">
      <c r="A101" s="53" t="s">
        <v>152</v>
      </c>
      <c r="B101" s="6"/>
      <c r="C101" s="6"/>
      <c r="D101" s="6"/>
      <c r="E101" s="6"/>
      <c r="F101" s="6"/>
      <c r="G101" s="6"/>
      <c r="H101" s="6"/>
      <c r="I101" s="6"/>
      <c r="J101" s="6"/>
      <c r="K101" s="6"/>
      <c r="L101" s="6"/>
      <c r="M101" s="7"/>
    </row>
    <row r="102" ht="15.75" customHeight="1">
      <c r="A102" s="53" t="s">
        <v>153</v>
      </c>
      <c r="B102" s="6"/>
      <c r="C102" s="6"/>
      <c r="D102" s="6"/>
      <c r="E102" s="6"/>
      <c r="F102" s="6"/>
      <c r="G102" s="6"/>
      <c r="H102" s="6"/>
      <c r="I102" s="6"/>
      <c r="J102" s="6"/>
      <c r="K102" s="6"/>
      <c r="L102" s="6"/>
      <c r="M102" s="7"/>
    </row>
    <row r="103" ht="15.75" customHeight="1">
      <c r="A103" s="53" t="s">
        <v>154</v>
      </c>
      <c r="B103" s="6"/>
      <c r="C103" s="6"/>
      <c r="D103" s="6"/>
      <c r="E103" s="6"/>
      <c r="F103" s="6"/>
      <c r="G103" s="6"/>
      <c r="H103" s="6"/>
      <c r="I103" s="6"/>
      <c r="J103" s="6"/>
      <c r="K103" s="6"/>
      <c r="L103" s="6"/>
      <c r="M103" s="7"/>
    </row>
    <row r="104" ht="15.75" customHeight="1">
      <c r="A104" s="62" t="s">
        <v>155</v>
      </c>
      <c r="B104" s="6"/>
      <c r="C104" s="6"/>
      <c r="D104" s="7"/>
      <c r="E104" s="69" t="str">
        <f>A32</f>
        <v>A - Calefactor 1</v>
      </c>
      <c r="F104" s="6"/>
      <c r="G104" s="6"/>
      <c r="H104" s="6"/>
      <c r="I104" s="6"/>
      <c r="J104" s="6"/>
      <c r="K104" s="6"/>
      <c r="L104" s="6"/>
      <c r="M104" s="7"/>
    </row>
    <row r="105" ht="15.75" customHeight="1">
      <c r="A105" s="78" t="s">
        <v>156</v>
      </c>
      <c r="B105" s="79" t="s">
        <v>157</v>
      </c>
      <c r="C105" s="6"/>
      <c r="D105" s="7"/>
      <c r="E105" s="79" t="s">
        <v>158</v>
      </c>
      <c r="F105" s="6"/>
      <c r="G105" s="7"/>
      <c r="H105" s="79" t="s">
        <v>159</v>
      </c>
      <c r="I105" s="6"/>
      <c r="J105" s="7"/>
      <c r="K105" s="79" t="s">
        <v>160</v>
      </c>
      <c r="L105" s="6"/>
      <c r="M105" s="7"/>
    </row>
    <row r="106" ht="15.75" customHeight="1">
      <c r="A106" s="80">
        <v>1.0</v>
      </c>
      <c r="B106" s="79" t="s">
        <v>161</v>
      </c>
      <c r="C106" s="6"/>
      <c r="D106" s="7"/>
      <c r="E106" s="79">
        <v>100.0</v>
      </c>
      <c r="F106" s="6"/>
      <c r="G106" s="7"/>
      <c r="H106" s="81"/>
      <c r="I106" s="6"/>
      <c r="J106" s="7"/>
      <c r="K106" s="63">
        <f t="shared" ref="K106:K112" si="2">A106*E106*H106</f>
        <v>0</v>
      </c>
      <c r="L106" s="6"/>
      <c r="M106" s="7"/>
    </row>
    <row r="107" ht="15.75" customHeight="1">
      <c r="A107" s="80"/>
      <c r="B107" s="79" t="s">
        <v>162</v>
      </c>
      <c r="C107" s="6"/>
      <c r="D107" s="7"/>
      <c r="E107" s="79">
        <v>30.0</v>
      </c>
      <c r="F107" s="6"/>
      <c r="G107" s="7"/>
      <c r="H107" s="82">
        <v>0.019</v>
      </c>
      <c r="I107" s="6"/>
      <c r="J107" s="7"/>
      <c r="K107" s="63">
        <f t="shared" si="2"/>
        <v>0</v>
      </c>
      <c r="L107" s="6"/>
      <c r="M107" s="7"/>
    </row>
    <row r="108" ht="15.75" customHeight="1">
      <c r="A108" s="80"/>
      <c r="B108" s="79" t="s">
        <v>162</v>
      </c>
      <c r="C108" s="6"/>
      <c r="D108" s="7"/>
      <c r="E108" s="79">
        <v>30.0</v>
      </c>
      <c r="F108" s="6"/>
      <c r="G108" s="7"/>
      <c r="H108" s="82">
        <v>0.025</v>
      </c>
      <c r="I108" s="6"/>
      <c r="J108" s="7"/>
      <c r="K108" s="63">
        <f t="shared" si="2"/>
        <v>0</v>
      </c>
      <c r="L108" s="6"/>
      <c r="M108" s="7"/>
    </row>
    <row r="109" ht="15.75" customHeight="1">
      <c r="A109" s="80"/>
      <c r="B109" s="79" t="s">
        <v>163</v>
      </c>
      <c r="C109" s="6"/>
      <c r="D109" s="7"/>
      <c r="E109" s="79">
        <v>14.0</v>
      </c>
      <c r="F109" s="6"/>
      <c r="G109" s="7"/>
      <c r="H109" s="81"/>
      <c r="I109" s="6"/>
      <c r="J109" s="7"/>
      <c r="K109" s="63">
        <f t="shared" si="2"/>
        <v>0</v>
      </c>
      <c r="L109" s="6"/>
      <c r="M109" s="7"/>
    </row>
    <row r="110" ht="15.75" customHeight="1">
      <c r="A110" s="80"/>
      <c r="B110" s="79" t="s">
        <v>164</v>
      </c>
      <c r="C110" s="6"/>
      <c r="D110" s="7"/>
      <c r="E110" s="79">
        <v>20.0</v>
      </c>
      <c r="F110" s="6"/>
      <c r="G110" s="7"/>
      <c r="H110" s="82">
        <v>0.025</v>
      </c>
      <c r="I110" s="6"/>
      <c r="J110" s="7"/>
      <c r="K110" s="63">
        <f t="shared" si="2"/>
        <v>0</v>
      </c>
      <c r="L110" s="6"/>
      <c r="M110" s="7"/>
    </row>
    <row r="111" ht="15.75" customHeight="1">
      <c r="A111" s="80"/>
      <c r="B111" s="79" t="s">
        <v>164</v>
      </c>
      <c r="C111" s="6"/>
      <c r="D111" s="7"/>
      <c r="E111" s="79">
        <v>20.0</v>
      </c>
      <c r="F111" s="6"/>
      <c r="G111" s="7"/>
      <c r="H111" s="82">
        <v>0.032</v>
      </c>
      <c r="I111" s="6"/>
      <c r="J111" s="7"/>
      <c r="K111" s="63">
        <f t="shared" si="2"/>
        <v>0</v>
      </c>
      <c r="L111" s="6"/>
      <c r="M111" s="7"/>
    </row>
    <row r="112" ht="15.75" customHeight="1">
      <c r="A112" s="80"/>
      <c r="B112" s="79" t="s">
        <v>165</v>
      </c>
      <c r="C112" s="6"/>
      <c r="D112" s="7"/>
      <c r="E112" s="79">
        <v>60.0</v>
      </c>
      <c r="F112" s="6"/>
      <c r="G112" s="7"/>
      <c r="H112" s="81"/>
      <c r="I112" s="6"/>
      <c r="J112" s="7"/>
      <c r="K112" s="63">
        <f t="shared" si="2"/>
        <v>0</v>
      </c>
      <c r="L112" s="6"/>
      <c r="M112" s="7"/>
    </row>
    <row r="113" ht="15.75" customHeight="1">
      <c r="A113" s="80"/>
      <c r="B113" s="79" t="s">
        <v>166</v>
      </c>
      <c r="C113" s="6"/>
      <c r="D113" s="7"/>
      <c r="E113" s="83">
        <v>10.0</v>
      </c>
      <c r="F113" s="6"/>
      <c r="G113" s="7"/>
      <c r="H113" s="81"/>
      <c r="I113" s="6"/>
      <c r="J113" s="7"/>
      <c r="K113" s="63" t="s">
        <v>69</v>
      </c>
      <c r="L113" s="6"/>
      <c r="M113" s="7"/>
    </row>
    <row r="114" ht="15.75" customHeight="1">
      <c r="A114" s="79" t="s">
        <v>167</v>
      </c>
      <c r="B114" s="6"/>
      <c r="C114" s="6"/>
      <c r="D114" s="6"/>
      <c r="E114" s="6"/>
      <c r="F114" s="6"/>
      <c r="G114" s="6"/>
      <c r="H114" s="6"/>
      <c r="I114" s="6"/>
      <c r="J114" s="7"/>
      <c r="K114" s="63">
        <f>SUM(K106:K113)</f>
        <v>0</v>
      </c>
      <c r="L114" s="6"/>
      <c r="M114" s="7"/>
    </row>
    <row r="115" ht="15.75" customHeight="1">
      <c r="A115" s="79"/>
      <c r="B115" s="6"/>
      <c r="C115" s="6"/>
      <c r="D115" s="6"/>
      <c r="E115" s="6"/>
      <c r="F115" s="6"/>
      <c r="G115" s="6"/>
      <c r="H115" s="6"/>
      <c r="I115" s="6"/>
      <c r="J115" s="6"/>
      <c r="K115" s="6"/>
      <c r="L115" s="6"/>
      <c r="M115" s="7"/>
    </row>
    <row r="116" ht="15.75" customHeight="1">
      <c r="A116" s="62" t="s">
        <v>155</v>
      </c>
      <c r="B116" s="6"/>
      <c r="C116" s="6"/>
      <c r="D116" s="7"/>
      <c r="E116" s="69" t="str">
        <f>A33</f>
        <v>B - Calefactor 2</v>
      </c>
      <c r="F116" s="6"/>
      <c r="G116" s="6"/>
      <c r="H116" s="6"/>
      <c r="I116" s="6"/>
      <c r="J116" s="6"/>
      <c r="K116" s="6"/>
      <c r="L116" s="6"/>
      <c r="M116" s="7"/>
    </row>
    <row r="117" ht="15.75" customHeight="1">
      <c r="A117" s="78" t="s">
        <v>156</v>
      </c>
      <c r="B117" s="79" t="s">
        <v>157</v>
      </c>
      <c r="C117" s="6"/>
      <c r="D117" s="7"/>
      <c r="E117" s="79" t="s">
        <v>158</v>
      </c>
      <c r="F117" s="6"/>
      <c r="G117" s="7"/>
      <c r="H117" s="79" t="s">
        <v>159</v>
      </c>
      <c r="I117" s="6"/>
      <c r="J117" s="7"/>
      <c r="K117" s="79" t="s">
        <v>160</v>
      </c>
      <c r="L117" s="6"/>
      <c r="M117" s="7"/>
    </row>
    <row r="118" ht="15.75" customHeight="1">
      <c r="A118" s="80"/>
      <c r="B118" s="79" t="s">
        <v>161</v>
      </c>
      <c r="C118" s="6"/>
      <c r="D118" s="7"/>
      <c r="E118" s="79">
        <v>100.0</v>
      </c>
      <c r="F118" s="6"/>
      <c r="G118" s="7"/>
      <c r="H118" s="81"/>
      <c r="I118" s="6"/>
      <c r="J118" s="7"/>
      <c r="K118" s="63">
        <f t="shared" ref="K118:K125" si="3">A118*E118*H118</f>
        <v>0</v>
      </c>
      <c r="L118" s="6"/>
      <c r="M118" s="7"/>
    </row>
    <row r="119" ht="15.75" customHeight="1">
      <c r="A119" s="80"/>
      <c r="B119" s="79" t="s">
        <v>162</v>
      </c>
      <c r="C119" s="6"/>
      <c r="D119" s="7"/>
      <c r="E119" s="79">
        <v>30.0</v>
      </c>
      <c r="F119" s="6"/>
      <c r="G119" s="7"/>
      <c r="H119" s="82">
        <v>0.019</v>
      </c>
      <c r="I119" s="6"/>
      <c r="J119" s="7"/>
      <c r="K119" s="63">
        <f t="shared" si="3"/>
        <v>0</v>
      </c>
      <c r="L119" s="6"/>
      <c r="M119" s="7"/>
    </row>
    <row r="120" ht="15.75" customHeight="1">
      <c r="A120" s="80"/>
      <c r="B120" s="79" t="s">
        <v>162</v>
      </c>
      <c r="C120" s="6"/>
      <c r="D120" s="7"/>
      <c r="E120" s="79">
        <v>30.0</v>
      </c>
      <c r="F120" s="6"/>
      <c r="G120" s="7"/>
      <c r="H120" s="82">
        <v>0.025</v>
      </c>
      <c r="I120" s="6"/>
      <c r="J120" s="7"/>
      <c r="K120" s="63">
        <f t="shared" si="3"/>
        <v>0</v>
      </c>
      <c r="L120" s="6"/>
      <c r="M120" s="7"/>
    </row>
    <row r="121" ht="15.75" customHeight="1">
      <c r="A121" s="80"/>
      <c r="B121" s="79" t="s">
        <v>163</v>
      </c>
      <c r="C121" s="6"/>
      <c r="D121" s="7"/>
      <c r="E121" s="79">
        <v>14.0</v>
      </c>
      <c r="F121" s="6"/>
      <c r="G121" s="7"/>
      <c r="H121" s="81"/>
      <c r="I121" s="6"/>
      <c r="J121" s="7"/>
      <c r="K121" s="63">
        <f t="shared" si="3"/>
        <v>0</v>
      </c>
      <c r="L121" s="6"/>
      <c r="M121" s="7"/>
    </row>
    <row r="122" ht="15.75" customHeight="1">
      <c r="A122" s="80"/>
      <c r="B122" s="79" t="s">
        <v>164</v>
      </c>
      <c r="C122" s="6"/>
      <c r="D122" s="7"/>
      <c r="E122" s="79">
        <v>20.0</v>
      </c>
      <c r="F122" s="6"/>
      <c r="G122" s="7"/>
      <c r="H122" s="82">
        <v>0.025</v>
      </c>
      <c r="I122" s="6"/>
      <c r="J122" s="7"/>
      <c r="K122" s="63">
        <f t="shared" si="3"/>
        <v>0</v>
      </c>
      <c r="L122" s="6"/>
      <c r="M122" s="7"/>
    </row>
    <row r="123" ht="15.75" customHeight="1">
      <c r="A123" s="80"/>
      <c r="B123" s="79" t="s">
        <v>164</v>
      </c>
      <c r="C123" s="6"/>
      <c r="D123" s="7"/>
      <c r="E123" s="79">
        <v>20.0</v>
      </c>
      <c r="F123" s="6"/>
      <c r="G123" s="7"/>
      <c r="H123" s="82">
        <v>0.032</v>
      </c>
      <c r="I123" s="6"/>
      <c r="J123" s="7"/>
      <c r="K123" s="63">
        <f t="shared" si="3"/>
        <v>0</v>
      </c>
      <c r="L123" s="6"/>
      <c r="M123" s="7"/>
    </row>
    <row r="124" ht="15.75" customHeight="1">
      <c r="A124" s="80"/>
      <c r="B124" s="79" t="s">
        <v>165</v>
      </c>
      <c r="C124" s="6"/>
      <c r="D124" s="7"/>
      <c r="E124" s="79">
        <v>60.0</v>
      </c>
      <c r="F124" s="6"/>
      <c r="G124" s="7"/>
      <c r="H124" s="81"/>
      <c r="I124" s="6"/>
      <c r="J124" s="7"/>
      <c r="K124" s="63">
        <f t="shared" si="3"/>
        <v>0</v>
      </c>
      <c r="L124" s="6"/>
      <c r="M124" s="7"/>
    </row>
    <row r="125" ht="15.75" customHeight="1">
      <c r="A125" s="80"/>
      <c r="B125" s="79" t="s">
        <v>166</v>
      </c>
      <c r="C125" s="6"/>
      <c r="D125" s="7"/>
      <c r="E125" s="83">
        <v>10.0</v>
      </c>
      <c r="F125" s="6"/>
      <c r="G125" s="7"/>
      <c r="H125" s="81"/>
      <c r="I125" s="6"/>
      <c r="J125" s="7"/>
      <c r="K125" s="63">
        <f t="shared" si="3"/>
        <v>0</v>
      </c>
      <c r="L125" s="6"/>
      <c r="M125" s="7"/>
    </row>
    <row r="126" ht="16.5" customHeight="1">
      <c r="A126" s="79" t="s">
        <v>167</v>
      </c>
      <c r="B126" s="6"/>
      <c r="C126" s="6"/>
      <c r="D126" s="6"/>
      <c r="E126" s="6"/>
      <c r="F126" s="6"/>
      <c r="G126" s="6"/>
      <c r="H126" s="6"/>
      <c r="I126" s="6"/>
      <c r="J126" s="7"/>
      <c r="K126" s="63">
        <f>SUM(K118:K125)</f>
        <v>0</v>
      </c>
      <c r="L126" s="6"/>
      <c r="M126" s="7"/>
    </row>
    <row r="127" ht="16.5" customHeight="1">
      <c r="A127" s="79"/>
      <c r="B127" s="6"/>
      <c r="C127" s="6"/>
      <c r="D127" s="6"/>
      <c r="E127" s="6"/>
      <c r="F127" s="6"/>
      <c r="G127" s="6"/>
      <c r="H127" s="6"/>
      <c r="I127" s="6"/>
      <c r="J127" s="6"/>
      <c r="K127" s="6"/>
      <c r="L127" s="6"/>
      <c r="M127" s="7"/>
    </row>
    <row r="128" ht="16.5" customHeight="1">
      <c r="A128" s="62" t="s">
        <v>155</v>
      </c>
      <c r="B128" s="6"/>
      <c r="C128" s="6"/>
      <c r="D128" s="7"/>
      <c r="E128" s="69" t="str">
        <f>A34</f>
        <v>C - Cocina</v>
      </c>
      <c r="F128" s="6"/>
      <c r="G128" s="6"/>
      <c r="H128" s="6"/>
      <c r="I128" s="6"/>
      <c r="J128" s="6"/>
      <c r="K128" s="6"/>
      <c r="L128" s="6"/>
      <c r="M128" s="7"/>
    </row>
    <row r="129" ht="16.5" customHeight="1">
      <c r="A129" s="78" t="s">
        <v>156</v>
      </c>
      <c r="B129" s="79" t="s">
        <v>157</v>
      </c>
      <c r="C129" s="6"/>
      <c r="D129" s="7"/>
      <c r="E129" s="79" t="s">
        <v>158</v>
      </c>
      <c r="F129" s="6"/>
      <c r="G129" s="7"/>
      <c r="H129" s="79" t="s">
        <v>159</v>
      </c>
      <c r="I129" s="6"/>
      <c r="J129" s="7"/>
      <c r="K129" s="79" t="s">
        <v>160</v>
      </c>
      <c r="L129" s="6"/>
      <c r="M129" s="7"/>
    </row>
    <row r="130" ht="16.5" customHeight="1">
      <c r="A130" s="80"/>
      <c r="B130" s="79" t="s">
        <v>161</v>
      </c>
      <c r="C130" s="6"/>
      <c r="D130" s="7"/>
      <c r="E130" s="79">
        <v>100.0</v>
      </c>
      <c r="F130" s="6"/>
      <c r="G130" s="7"/>
      <c r="H130" s="81"/>
      <c r="I130" s="6"/>
      <c r="J130" s="7"/>
      <c r="K130" s="63">
        <f t="shared" ref="K130:K137" si="4">A130*E130*H130</f>
        <v>0</v>
      </c>
      <c r="L130" s="6"/>
      <c r="M130" s="7"/>
    </row>
    <row r="131" ht="16.5" customHeight="1">
      <c r="A131" s="80">
        <v>2.0</v>
      </c>
      <c r="B131" s="79" t="s">
        <v>162</v>
      </c>
      <c r="C131" s="6"/>
      <c r="D131" s="7"/>
      <c r="E131" s="79">
        <v>30.0</v>
      </c>
      <c r="F131" s="6"/>
      <c r="G131" s="7"/>
      <c r="H131" s="82">
        <v>0.019</v>
      </c>
      <c r="I131" s="6"/>
      <c r="J131" s="7"/>
      <c r="K131" s="63">
        <f t="shared" si="4"/>
        <v>1.14</v>
      </c>
      <c r="L131" s="6"/>
      <c r="M131" s="7"/>
    </row>
    <row r="132" ht="16.5" customHeight="1">
      <c r="A132" s="80">
        <v>2.0</v>
      </c>
      <c r="B132" s="79" t="s">
        <v>162</v>
      </c>
      <c r="C132" s="6"/>
      <c r="D132" s="7"/>
      <c r="E132" s="79">
        <v>30.0</v>
      </c>
      <c r="F132" s="6"/>
      <c r="G132" s="7"/>
      <c r="H132" s="82">
        <v>0.025</v>
      </c>
      <c r="I132" s="6"/>
      <c r="J132" s="7"/>
      <c r="K132" s="63">
        <f t="shared" si="4"/>
        <v>1.5</v>
      </c>
      <c r="L132" s="6"/>
      <c r="M132" s="7"/>
    </row>
    <row r="133" ht="16.5" customHeight="1">
      <c r="A133" s="80"/>
      <c r="B133" s="79" t="s">
        <v>163</v>
      </c>
      <c r="C133" s="6"/>
      <c r="D133" s="7"/>
      <c r="E133" s="79">
        <v>14.0</v>
      </c>
      <c r="F133" s="6"/>
      <c r="G133" s="7"/>
      <c r="H133" s="81"/>
      <c r="I133" s="6"/>
      <c r="J133" s="7"/>
      <c r="K133" s="63">
        <f t="shared" si="4"/>
        <v>0</v>
      </c>
      <c r="L133" s="6"/>
      <c r="M133" s="7"/>
    </row>
    <row r="134" ht="16.5" customHeight="1">
      <c r="A134" s="80"/>
      <c r="B134" s="79" t="s">
        <v>164</v>
      </c>
      <c r="C134" s="6"/>
      <c r="D134" s="7"/>
      <c r="E134" s="79">
        <v>20.0</v>
      </c>
      <c r="F134" s="6"/>
      <c r="G134" s="7"/>
      <c r="H134" s="82">
        <v>0.025</v>
      </c>
      <c r="I134" s="6"/>
      <c r="J134" s="7"/>
      <c r="K134" s="63">
        <f t="shared" si="4"/>
        <v>0</v>
      </c>
      <c r="L134" s="6"/>
      <c r="M134" s="7"/>
    </row>
    <row r="135" ht="16.5" customHeight="1">
      <c r="A135" s="80"/>
      <c r="B135" s="79" t="s">
        <v>164</v>
      </c>
      <c r="C135" s="6"/>
      <c r="D135" s="7"/>
      <c r="E135" s="79">
        <v>20.0</v>
      </c>
      <c r="F135" s="6"/>
      <c r="G135" s="7"/>
      <c r="H135" s="82">
        <v>0.032</v>
      </c>
      <c r="I135" s="6"/>
      <c r="J135" s="7"/>
      <c r="K135" s="63">
        <f t="shared" si="4"/>
        <v>0</v>
      </c>
      <c r="L135" s="6"/>
      <c r="M135" s="7"/>
    </row>
    <row r="136" ht="16.5" customHeight="1">
      <c r="A136" s="80"/>
      <c r="B136" s="79" t="s">
        <v>165</v>
      </c>
      <c r="C136" s="6"/>
      <c r="D136" s="7"/>
      <c r="E136" s="79">
        <v>60.0</v>
      </c>
      <c r="F136" s="6"/>
      <c r="G136" s="7"/>
      <c r="H136" s="81"/>
      <c r="I136" s="6"/>
      <c r="J136" s="7"/>
      <c r="K136" s="63">
        <f t="shared" si="4"/>
        <v>0</v>
      </c>
      <c r="L136" s="6"/>
      <c r="M136" s="7"/>
    </row>
    <row r="137" ht="16.5" customHeight="1">
      <c r="A137" s="80"/>
      <c r="B137" s="79" t="s">
        <v>166</v>
      </c>
      <c r="C137" s="6"/>
      <c r="D137" s="7"/>
      <c r="E137" s="83">
        <v>10.0</v>
      </c>
      <c r="F137" s="6"/>
      <c r="G137" s="7"/>
      <c r="H137" s="81"/>
      <c r="I137" s="6"/>
      <c r="J137" s="7"/>
      <c r="K137" s="63">
        <f t="shared" si="4"/>
        <v>0</v>
      </c>
      <c r="L137" s="6"/>
      <c r="M137" s="7"/>
    </row>
    <row r="138" ht="16.5" customHeight="1">
      <c r="A138" s="79" t="s">
        <v>167</v>
      </c>
      <c r="B138" s="6"/>
      <c r="C138" s="6"/>
      <c r="D138" s="6"/>
      <c r="E138" s="6"/>
      <c r="F138" s="6"/>
      <c r="G138" s="6"/>
      <c r="H138" s="6"/>
      <c r="I138" s="6"/>
      <c r="J138" s="7"/>
      <c r="K138" s="63">
        <f>SUM(K130:K137)</f>
        <v>2.64</v>
      </c>
      <c r="L138" s="6"/>
      <c r="M138" s="7"/>
    </row>
    <row r="139" ht="16.5" customHeight="1">
      <c r="A139" s="79"/>
      <c r="B139" s="6"/>
      <c r="C139" s="6"/>
      <c r="D139" s="6"/>
      <c r="E139" s="6"/>
      <c r="F139" s="6"/>
      <c r="G139" s="6"/>
      <c r="H139" s="6"/>
      <c r="I139" s="6"/>
      <c r="J139" s="6"/>
      <c r="K139" s="6"/>
      <c r="L139" s="6"/>
      <c r="M139" s="7"/>
    </row>
    <row r="140" ht="16.5" customHeight="1">
      <c r="A140" s="62" t="s">
        <v>155</v>
      </c>
      <c r="B140" s="6"/>
      <c r="C140" s="6"/>
      <c r="D140" s="7"/>
      <c r="E140" s="69" t="str">
        <f>A35</f>
        <v>C - Calefón</v>
      </c>
      <c r="F140" s="6"/>
      <c r="G140" s="6"/>
      <c r="H140" s="6"/>
      <c r="I140" s="6"/>
      <c r="J140" s="6"/>
      <c r="K140" s="6"/>
      <c r="L140" s="6"/>
      <c r="M140" s="7"/>
    </row>
    <row r="141" ht="15.75" customHeight="1">
      <c r="A141" s="78" t="s">
        <v>156</v>
      </c>
      <c r="B141" s="79" t="s">
        <v>157</v>
      </c>
      <c r="C141" s="6"/>
      <c r="D141" s="7"/>
      <c r="E141" s="79" t="s">
        <v>158</v>
      </c>
      <c r="F141" s="6"/>
      <c r="G141" s="7"/>
      <c r="H141" s="79" t="s">
        <v>159</v>
      </c>
      <c r="I141" s="6"/>
      <c r="J141" s="7"/>
      <c r="K141" s="79" t="s">
        <v>160</v>
      </c>
      <c r="L141" s="6"/>
      <c r="M141" s="7"/>
    </row>
    <row r="142" ht="15.75" customHeight="1">
      <c r="A142" s="80"/>
      <c r="B142" s="79" t="s">
        <v>161</v>
      </c>
      <c r="C142" s="6"/>
      <c r="D142" s="7"/>
      <c r="E142" s="79">
        <v>100.0</v>
      </c>
      <c r="F142" s="6"/>
      <c r="G142" s="7"/>
      <c r="H142" s="81"/>
      <c r="I142" s="6"/>
      <c r="J142" s="7"/>
      <c r="K142" s="63">
        <f t="shared" ref="K142:K149" si="5">A142*E142*H142</f>
        <v>0</v>
      </c>
      <c r="L142" s="6"/>
      <c r="M142" s="7"/>
    </row>
    <row r="143" ht="15.75" customHeight="1">
      <c r="A143" s="80">
        <v>2.0</v>
      </c>
      <c r="B143" s="79" t="s">
        <v>162</v>
      </c>
      <c r="C143" s="6"/>
      <c r="D143" s="7"/>
      <c r="E143" s="79">
        <v>30.0</v>
      </c>
      <c r="F143" s="6"/>
      <c r="G143" s="7"/>
      <c r="H143" s="82">
        <v>0.019</v>
      </c>
      <c r="I143" s="6"/>
      <c r="J143" s="7"/>
      <c r="K143" s="63">
        <f t="shared" si="5"/>
        <v>1.14</v>
      </c>
      <c r="L143" s="6"/>
      <c r="M143" s="7"/>
    </row>
    <row r="144" ht="15.75" customHeight="1">
      <c r="A144" s="80">
        <v>2.0</v>
      </c>
      <c r="B144" s="79" t="s">
        <v>162</v>
      </c>
      <c r="C144" s="6"/>
      <c r="D144" s="7"/>
      <c r="E144" s="79">
        <v>30.0</v>
      </c>
      <c r="F144" s="6"/>
      <c r="G144" s="7"/>
      <c r="H144" s="82">
        <v>0.025</v>
      </c>
      <c r="I144" s="6"/>
      <c r="J144" s="7"/>
      <c r="K144" s="63">
        <f t="shared" si="5"/>
        <v>1.5</v>
      </c>
      <c r="L144" s="6"/>
      <c r="M144" s="7"/>
    </row>
    <row r="145" ht="15.75" customHeight="1">
      <c r="A145" s="80"/>
      <c r="B145" s="79" t="s">
        <v>163</v>
      </c>
      <c r="C145" s="6"/>
      <c r="D145" s="7"/>
      <c r="E145" s="79">
        <v>14.0</v>
      </c>
      <c r="F145" s="6"/>
      <c r="G145" s="7"/>
      <c r="H145" s="81"/>
      <c r="I145" s="6"/>
      <c r="J145" s="7"/>
      <c r="K145" s="63">
        <f t="shared" si="5"/>
        <v>0</v>
      </c>
      <c r="L145" s="6"/>
      <c r="M145" s="7"/>
    </row>
    <row r="146" ht="15.75" customHeight="1">
      <c r="A146" s="80"/>
      <c r="B146" s="79" t="s">
        <v>164</v>
      </c>
      <c r="C146" s="6"/>
      <c r="D146" s="7"/>
      <c r="E146" s="79">
        <v>20.0</v>
      </c>
      <c r="F146" s="6"/>
      <c r="G146" s="7"/>
      <c r="H146" s="82">
        <v>0.025</v>
      </c>
      <c r="I146" s="6"/>
      <c r="J146" s="7"/>
      <c r="K146" s="63">
        <f t="shared" si="5"/>
        <v>0</v>
      </c>
      <c r="L146" s="6"/>
      <c r="M146" s="7"/>
    </row>
    <row r="147" ht="16.5" customHeight="1">
      <c r="A147" s="80"/>
      <c r="B147" s="79" t="s">
        <v>164</v>
      </c>
      <c r="C147" s="6"/>
      <c r="D147" s="7"/>
      <c r="E147" s="79">
        <v>20.0</v>
      </c>
      <c r="F147" s="6"/>
      <c r="G147" s="7"/>
      <c r="H147" s="82">
        <v>0.032</v>
      </c>
      <c r="I147" s="6"/>
      <c r="J147" s="7"/>
      <c r="K147" s="63">
        <f t="shared" si="5"/>
        <v>0</v>
      </c>
      <c r="L147" s="6"/>
      <c r="M147" s="7"/>
    </row>
    <row r="148" ht="16.5" customHeight="1">
      <c r="A148" s="80"/>
      <c r="B148" s="79" t="s">
        <v>165</v>
      </c>
      <c r="C148" s="6"/>
      <c r="D148" s="7"/>
      <c r="E148" s="79">
        <v>60.0</v>
      </c>
      <c r="F148" s="6"/>
      <c r="G148" s="7"/>
      <c r="H148" s="81"/>
      <c r="I148" s="6"/>
      <c r="J148" s="7"/>
      <c r="K148" s="63">
        <f t="shared" si="5"/>
        <v>0</v>
      </c>
      <c r="L148" s="6"/>
      <c r="M148" s="7"/>
    </row>
    <row r="149" ht="16.5" customHeight="1">
      <c r="A149" s="80"/>
      <c r="B149" s="79" t="s">
        <v>166</v>
      </c>
      <c r="C149" s="6"/>
      <c r="D149" s="7"/>
      <c r="E149" s="83">
        <v>10.0</v>
      </c>
      <c r="F149" s="6"/>
      <c r="G149" s="7"/>
      <c r="H149" s="81"/>
      <c r="I149" s="6"/>
      <c r="J149" s="7"/>
      <c r="K149" s="63">
        <f t="shared" si="5"/>
        <v>0</v>
      </c>
      <c r="L149" s="6"/>
      <c r="M149" s="7"/>
      <c r="O149" s="22"/>
    </row>
    <row r="150" ht="15.75" customHeight="1">
      <c r="A150" s="79" t="s">
        <v>167</v>
      </c>
      <c r="B150" s="6"/>
      <c r="C150" s="6"/>
      <c r="D150" s="6"/>
      <c r="E150" s="6"/>
      <c r="F150" s="6"/>
      <c r="G150" s="6"/>
      <c r="H150" s="6"/>
      <c r="I150" s="6"/>
      <c r="J150" s="7"/>
      <c r="K150" s="63">
        <f>SUM(K142:K149)</f>
        <v>2.64</v>
      </c>
      <c r="L150" s="6"/>
      <c r="M150" s="7"/>
    </row>
    <row r="151" ht="15.75" customHeight="1">
      <c r="A151" s="22"/>
    </row>
    <row r="152" ht="15.75" customHeight="1">
      <c r="A152" s="62" t="s">
        <v>155</v>
      </c>
      <c r="B152" s="6"/>
      <c r="C152" s="6"/>
      <c r="D152" s="7"/>
      <c r="E152" s="69" t="str">
        <f>A36</f>
        <v>Medidor - A</v>
      </c>
      <c r="F152" s="6"/>
      <c r="G152" s="6"/>
      <c r="H152" s="6"/>
      <c r="I152" s="6"/>
      <c r="J152" s="6"/>
      <c r="K152" s="6"/>
      <c r="L152" s="6"/>
      <c r="M152" s="7"/>
    </row>
    <row r="153" ht="15.75" customHeight="1">
      <c r="A153" s="78" t="s">
        <v>156</v>
      </c>
      <c r="B153" s="79" t="s">
        <v>157</v>
      </c>
      <c r="C153" s="6"/>
      <c r="D153" s="7"/>
      <c r="E153" s="79" t="s">
        <v>158</v>
      </c>
      <c r="F153" s="6"/>
      <c r="G153" s="7"/>
      <c r="H153" s="79" t="s">
        <v>159</v>
      </c>
      <c r="I153" s="6"/>
      <c r="J153" s="7"/>
      <c r="K153" s="79" t="s">
        <v>160</v>
      </c>
      <c r="L153" s="6"/>
      <c r="M153" s="7"/>
    </row>
    <row r="154" ht="15.75" customHeight="1">
      <c r="A154" s="80"/>
      <c r="B154" s="79" t="s">
        <v>161</v>
      </c>
      <c r="C154" s="6"/>
      <c r="D154" s="7"/>
      <c r="E154" s="79">
        <v>100.0</v>
      </c>
      <c r="F154" s="6"/>
      <c r="G154" s="7"/>
      <c r="H154" s="81"/>
      <c r="I154" s="6"/>
      <c r="J154" s="7"/>
      <c r="K154" s="63">
        <f t="shared" ref="K154:K161" si="6">A154*E154*H154</f>
        <v>0</v>
      </c>
      <c r="L154" s="6"/>
      <c r="M154" s="7"/>
    </row>
    <row r="155" ht="15.75" customHeight="1">
      <c r="A155" s="80">
        <v>2.0</v>
      </c>
      <c r="B155" s="79" t="s">
        <v>162</v>
      </c>
      <c r="C155" s="6"/>
      <c r="D155" s="7"/>
      <c r="E155" s="79">
        <v>30.0</v>
      </c>
      <c r="F155" s="6"/>
      <c r="G155" s="7"/>
      <c r="H155" s="82">
        <v>0.019</v>
      </c>
      <c r="I155" s="6"/>
      <c r="J155" s="7"/>
      <c r="K155" s="63">
        <f t="shared" si="6"/>
        <v>1.14</v>
      </c>
      <c r="L155" s="6"/>
      <c r="M155" s="7"/>
    </row>
    <row r="156" ht="15.75" customHeight="1">
      <c r="A156" s="80">
        <v>2.0</v>
      </c>
      <c r="B156" s="79" t="s">
        <v>162</v>
      </c>
      <c r="C156" s="6"/>
      <c r="D156" s="7"/>
      <c r="E156" s="79">
        <v>30.0</v>
      </c>
      <c r="F156" s="6"/>
      <c r="G156" s="7"/>
      <c r="H156" s="82">
        <v>0.025</v>
      </c>
      <c r="I156" s="6"/>
      <c r="J156" s="7"/>
      <c r="K156" s="63">
        <f t="shared" si="6"/>
        <v>1.5</v>
      </c>
      <c r="L156" s="6"/>
      <c r="M156" s="7"/>
    </row>
    <row r="157" ht="15.75" customHeight="1">
      <c r="A157" s="80"/>
      <c r="B157" s="79" t="s">
        <v>163</v>
      </c>
      <c r="C157" s="6"/>
      <c r="D157" s="7"/>
      <c r="E157" s="79">
        <v>14.0</v>
      </c>
      <c r="F157" s="6"/>
      <c r="G157" s="7"/>
      <c r="H157" s="81"/>
      <c r="I157" s="6"/>
      <c r="J157" s="7"/>
      <c r="K157" s="63">
        <f t="shared" si="6"/>
        <v>0</v>
      </c>
      <c r="L157" s="6"/>
      <c r="M157" s="7"/>
    </row>
    <row r="158" ht="15.75" customHeight="1">
      <c r="A158" s="80"/>
      <c r="B158" s="79" t="s">
        <v>164</v>
      </c>
      <c r="C158" s="6"/>
      <c r="D158" s="7"/>
      <c r="E158" s="79">
        <v>20.0</v>
      </c>
      <c r="F158" s="6"/>
      <c r="G158" s="7"/>
      <c r="H158" s="82">
        <v>0.025</v>
      </c>
      <c r="I158" s="6"/>
      <c r="J158" s="7"/>
      <c r="K158" s="63">
        <f t="shared" si="6"/>
        <v>0</v>
      </c>
      <c r="L158" s="6"/>
      <c r="M158" s="7"/>
    </row>
    <row r="159" ht="15.75" customHeight="1">
      <c r="A159" s="80"/>
      <c r="B159" s="79" t="s">
        <v>164</v>
      </c>
      <c r="C159" s="6"/>
      <c r="D159" s="7"/>
      <c r="E159" s="79">
        <v>20.0</v>
      </c>
      <c r="F159" s="6"/>
      <c r="G159" s="7"/>
      <c r="H159" s="82">
        <v>0.032</v>
      </c>
      <c r="I159" s="6"/>
      <c r="J159" s="7"/>
      <c r="K159" s="63">
        <f t="shared" si="6"/>
        <v>0</v>
      </c>
      <c r="L159" s="6"/>
      <c r="M159" s="7"/>
    </row>
    <row r="160" ht="15.75" customHeight="1">
      <c r="A160" s="80"/>
      <c r="B160" s="79" t="s">
        <v>165</v>
      </c>
      <c r="C160" s="6"/>
      <c r="D160" s="7"/>
      <c r="E160" s="79">
        <v>60.0</v>
      </c>
      <c r="F160" s="6"/>
      <c r="G160" s="7"/>
      <c r="H160" s="81"/>
      <c r="I160" s="6"/>
      <c r="J160" s="7"/>
      <c r="K160" s="63">
        <f t="shared" si="6"/>
        <v>0</v>
      </c>
      <c r="L160" s="6"/>
      <c r="M160" s="7"/>
    </row>
    <row r="161" ht="15.75" customHeight="1">
      <c r="A161" s="80"/>
      <c r="B161" s="79" t="s">
        <v>166</v>
      </c>
      <c r="C161" s="6"/>
      <c r="D161" s="7"/>
      <c r="E161" s="83">
        <v>10.0</v>
      </c>
      <c r="F161" s="6"/>
      <c r="G161" s="7"/>
      <c r="H161" s="81"/>
      <c r="I161" s="6"/>
      <c r="J161" s="7"/>
      <c r="K161" s="63">
        <f t="shared" si="6"/>
        <v>0</v>
      </c>
      <c r="L161" s="6"/>
      <c r="M161" s="7"/>
    </row>
    <row r="162" ht="15.75" customHeight="1">
      <c r="A162" s="79" t="s">
        <v>167</v>
      </c>
      <c r="B162" s="6"/>
      <c r="C162" s="6"/>
      <c r="D162" s="6"/>
      <c r="E162" s="6"/>
      <c r="F162" s="6"/>
      <c r="G162" s="6"/>
      <c r="H162" s="6"/>
      <c r="I162" s="6"/>
      <c r="J162" s="7"/>
      <c r="K162" s="63">
        <f>SUM(K154:K161)</f>
        <v>2.64</v>
      </c>
      <c r="L162" s="6"/>
      <c r="M162" s="7"/>
    </row>
    <row r="163" ht="15.75" customHeight="1">
      <c r="A163" s="79"/>
      <c r="B163" s="6"/>
      <c r="C163" s="6"/>
      <c r="D163" s="6"/>
      <c r="E163" s="6"/>
      <c r="F163" s="6"/>
      <c r="G163" s="6"/>
      <c r="H163" s="6"/>
      <c r="I163" s="6"/>
      <c r="J163" s="6"/>
      <c r="K163" s="6"/>
      <c r="L163" s="6"/>
      <c r="M163" s="7"/>
    </row>
    <row r="164" ht="15.75" customHeight="1">
      <c r="A164" s="62" t="s">
        <v>155</v>
      </c>
      <c r="B164" s="6"/>
      <c r="C164" s="6"/>
      <c r="D164" s="7"/>
      <c r="E164" s="69" t="str">
        <f>A37</f>
        <v>A - B</v>
      </c>
      <c r="F164" s="6"/>
      <c r="G164" s="6"/>
      <c r="H164" s="6"/>
      <c r="I164" s="6"/>
      <c r="J164" s="6"/>
      <c r="K164" s="6"/>
      <c r="L164" s="6"/>
      <c r="M164" s="7"/>
    </row>
    <row r="165" ht="15.75" customHeight="1">
      <c r="A165" s="78" t="s">
        <v>156</v>
      </c>
      <c r="B165" s="79" t="s">
        <v>157</v>
      </c>
      <c r="C165" s="6"/>
      <c r="D165" s="7"/>
      <c r="E165" s="79" t="s">
        <v>158</v>
      </c>
      <c r="F165" s="6"/>
      <c r="G165" s="7"/>
      <c r="H165" s="79" t="s">
        <v>159</v>
      </c>
      <c r="I165" s="6"/>
      <c r="J165" s="7"/>
      <c r="K165" s="79" t="s">
        <v>160</v>
      </c>
      <c r="L165" s="6"/>
      <c r="M165" s="7"/>
    </row>
    <row r="166" ht="15.75" customHeight="1">
      <c r="A166" s="80"/>
      <c r="B166" s="79" t="s">
        <v>161</v>
      </c>
      <c r="C166" s="6"/>
      <c r="D166" s="7"/>
      <c r="E166" s="79">
        <v>100.0</v>
      </c>
      <c r="F166" s="6"/>
      <c r="G166" s="7"/>
      <c r="H166" s="81"/>
      <c r="I166" s="6"/>
      <c r="J166" s="7"/>
      <c r="K166" s="63">
        <f t="shared" ref="K166:K173" si="7">A166*E166*H166</f>
        <v>0</v>
      </c>
      <c r="L166" s="6"/>
      <c r="M166" s="7"/>
    </row>
    <row r="167" ht="15.75" customHeight="1">
      <c r="A167" s="80">
        <v>2.0</v>
      </c>
      <c r="B167" s="79" t="s">
        <v>162</v>
      </c>
      <c r="C167" s="6"/>
      <c r="D167" s="7"/>
      <c r="E167" s="79">
        <v>30.0</v>
      </c>
      <c r="F167" s="6"/>
      <c r="G167" s="7"/>
      <c r="H167" s="82">
        <v>0.019</v>
      </c>
      <c r="I167" s="6"/>
      <c r="J167" s="7"/>
      <c r="K167" s="63">
        <f t="shared" si="7"/>
        <v>1.14</v>
      </c>
      <c r="L167" s="6"/>
      <c r="M167" s="7"/>
    </row>
    <row r="168" ht="15.75" customHeight="1">
      <c r="A168" s="80">
        <v>2.0</v>
      </c>
      <c r="B168" s="79" t="s">
        <v>162</v>
      </c>
      <c r="C168" s="6"/>
      <c r="D168" s="7"/>
      <c r="E168" s="79">
        <v>30.0</v>
      </c>
      <c r="F168" s="6"/>
      <c r="G168" s="7"/>
      <c r="H168" s="82">
        <v>0.025</v>
      </c>
      <c r="I168" s="6"/>
      <c r="J168" s="7"/>
      <c r="K168" s="63">
        <f t="shared" si="7"/>
        <v>1.5</v>
      </c>
      <c r="L168" s="6"/>
      <c r="M168" s="7"/>
    </row>
    <row r="169" ht="15.75" customHeight="1">
      <c r="A169" s="80"/>
      <c r="B169" s="79" t="s">
        <v>163</v>
      </c>
      <c r="C169" s="6"/>
      <c r="D169" s="7"/>
      <c r="E169" s="79">
        <v>14.0</v>
      </c>
      <c r="F169" s="6"/>
      <c r="G169" s="7"/>
      <c r="H169" s="81"/>
      <c r="I169" s="6"/>
      <c r="J169" s="7"/>
      <c r="K169" s="63">
        <f t="shared" si="7"/>
        <v>0</v>
      </c>
      <c r="L169" s="6"/>
      <c r="M169" s="7"/>
    </row>
    <row r="170" ht="15.75" customHeight="1">
      <c r="A170" s="80"/>
      <c r="B170" s="79" t="s">
        <v>164</v>
      </c>
      <c r="C170" s="6"/>
      <c r="D170" s="7"/>
      <c r="E170" s="79">
        <v>20.0</v>
      </c>
      <c r="F170" s="6"/>
      <c r="G170" s="7"/>
      <c r="H170" s="82">
        <v>0.025</v>
      </c>
      <c r="I170" s="6"/>
      <c r="J170" s="7"/>
      <c r="K170" s="63">
        <f t="shared" si="7"/>
        <v>0</v>
      </c>
      <c r="L170" s="6"/>
      <c r="M170" s="7"/>
    </row>
    <row r="171" ht="15.75" customHeight="1">
      <c r="A171" s="80"/>
      <c r="B171" s="79" t="s">
        <v>164</v>
      </c>
      <c r="C171" s="6"/>
      <c r="D171" s="7"/>
      <c r="E171" s="79">
        <v>20.0</v>
      </c>
      <c r="F171" s="6"/>
      <c r="G171" s="7"/>
      <c r="H171" s="82">
        <v>0.032</v>
      </c>
      <c r="I171" s="6"/>
      <c r="J171" s="7"/>
      <c r="K171" s="63">
        <f t="shared" si="7"/>
        <v>0</v>
      </c>
      <c r="L171" s="6"/>
      <c r="M171" s="7"/>
    </row>
    <row r="172" ht="15.75" customHeight="1">
      <c r="A172" s="80"/>
      <c r="B172" s="79" t="s">
        <v>165</v>
      </c>
      <c r="C172" s="6"/>
      <c r="D172" s="7"/>
      <c r="E172" s="79">
        <v>60.0</v>
      </c>
      <c r="F172" s="6"/>
      <c r="G172" s="7"/>
      <c r="H172" s="81"/>
      <c r="I172" s="6"/>
      <c r="J172" s="7"/>
      <c r="K172" s="63">
        <f t="shared" si="7"/>
        <v>0</v>
      </c>
      <c r="L172" s="6"/>
      <c r="M172" s="7"/>
    </row>
    <row r="173" ht="15.75" customHeight="1">
      <c r="A173" s="80"/>
      <c r="B173" s="79" t="s">
        <v>166</v>
      </c>
      <c r="C173" s="6"/>
      <c r="D173" s="7"/>
      <c r="E173" s="83">
        <v>10.0</v>
      </c>
      <c r="F173" s="6"/>
      <c r="G173" s="7"/>
      <c r="H173" s="81"/>
      <c r="I173" s="6"/>
      <c r="J173" s="7"/>
      <c r="K173" s="63">
        <f t="shared" si="7"/>
        <v>0</v>
      </c>
      <c r="L173" s="6"/>
      <c r="M173" s="7"/>
    </row>
    <row r="174" ht="15.75" customHeight="1">
      <c r="A174" s="79" t="s">
        <v>167</v>
      </c>
      <c r="B174" s="6"/>
      <c r="C174" s="6"/>
      <c r="D174" s="6"/>
      <c r="E174" s="6"/>
      <c r="F174" s="6"/>
      <c r="G174" s="6"/>
      <c r="H174" s="6"/>
      <c r="I174" s="6"/>
      <c r="J174" s="7"/>
      <c r="K174" s="63">
        <f>SUM(K166:K173)</f>
        <v>2.64</v>
      </c>
      <c r="L174" s="6"/>
      <c r="M174" s="7"/>
    </row>
    <row r="175" ht="15.75" customHeight="1">
      <c r="A175" s="79"/>
      <c r="B175" s="6"/>
      <c r="C175" s="6"/>
      <c r="D175" s="6"/>
      <c r="E175" s="6"/>
      <c r="F175" s="6"/>
      <c r="G175" s="6"/>
      <c r="H175" s="6"/>
      <c r="I175" s="6"/>
      <c r="J175" s="6"/>
      <c r="K175" s="6"/>
      <c r="L175" s="6"/>
      <c r="M175" s="7"/>
    </row>
    <row r="176" ht="15.75" customHeight="1">
      <c r="A176" s="62" t="s">
        <v>155</v>
      </c>
      <c r="B176" s="6"/>
      <c r="C176" s="6"/>
      <c r="D176" s="7"/>
      <c r="E176" s="69" t="str">
        <f>A38</f>
        <v>B - C</v>
      </c>
      <c r="F176" s="6"/>
      <c r="G176" s="6"/>
      <c r="H176" s="6"/>
      <c r="I176" s="6"/>
      <c r="J176" s="6"/>
      <c r="K176" s="6"/>
      <c r="L176" s="6"/>
      <c r="M176" s="7"/>
    </row>
    <row r="177" ht="15.75" customHeight="1">
      <c r="A177" s="78" t="s">
        <v>156</v>
      </c>
      <c r="B177" s="79" t="s">
        <v>157</v>
      </c>
      <c r="C177" s="6"/>
      <c r="D177" s="7"/>
      <c r="E177" s="79" t="s">
        <v>158</v>
      </c>
      <c r="F177" s="6"/>
      <c r="G177" s="7"/>
      <c r="H177" s="79" t="s">
        <v>159</v>
      </c>
      <c r="I177" s="6"/>
      <c r="J177" s="7"/>
      <c r="K177" s="79" t="s">
        <v>160</v>
      </c>
      <c r="L177" s="6"/>
      <c r="M177" s="7"/>
    </row>
    <row r="178" ht="15.75" customHeight="1">
      <c r="A178" s="80"/>
      <c r="B178" s="79" t="s">
        <v>161</v>
      </c>
      <c r="C178" s="6"/>
      <c r="D178" s="7"/>
      <c r="E178" s="79">
        <v>100.0</v>
      </c>
      <c r="F178" s="6"/>
      <c r="G178" s="7"/>
      <c r="H178" s="81"/>
      <c r="I178" s="6"/>
      <c r="J178" s="7"/>
      <c r="K178" s="63">
        <f t="shared" ref="K178:K185" si="8">A178*E178*H178</f>
        <v>0</v>
      </c>
      <c r="L178" s="6"/>
      <c r="M178" s="7"/>
    </row>
    <row r="179" ht="15.75" customHeight="1">
      <c r="A179" s="80">
        <v>2.0</v>
      </c>
      <c r="B179" s="79" t="s">
        <v>162</v>
      </c>
      <c r="C179" s="6"/>
      <c r="D179" s="7"/>
      <c r="E179" s="79">
        <v>30.0</v>
      </c>
      <c r="F179" s="6"/>
      <c r="G179" s="7"/>
      <c r="H179" s="82">
        <v>0.019</v>
      </c>
      <c r="I179" s="6"/>
      <c r="J179" s="7"/>
      <c r="K179" s="63">
        <f t="shared" si="8"/>
        <v>1.14</v>
      </c>
      <c r="L179" s="6"/>
      <c r="M179" s="7"/>
    </row>
    <row r="180" ht="15.75" customHeight="1">
      <c r="A180" s="80">
        <v>2.0</v>
      </c>
      <c r="B180" s="79" t="s">
        <v>162</v>
      </c>
      <c r="C180" s="6"/>
      <c r="D180" s="7"/>
      <c r="E180" s="79">
        <v>30.0</v>
      </c>
      <c r="F180" s="6"/>
      <c r="G180" s="7"/>
      <c r="H180" s="82">
        <v>0.025</v>
      </c>
      <c r="I180" s="6"/>
      <c r="J180" s="7"/>
      <c r="K180" s="63">
        <f t="shared" si="8"/>
        <v>1.5</v>
      </c>
      <c r="L180" s="6"/>
      <c r="M180" s="7"/>
    </row>
    <row r="181" ht="15.75" customHeight="1">
      <c r="A181" s="80"/>
      <c r="B181" s="79" t="s">
        <v>163</v>
      </c>
      <c r="C181" s="6"/>
      <c r="D181" s="7"/>
      <c r="E181" s="79">
        <v>14.0</v>
      </c>
      <c r="F181" s="6"/>
      <c r="G181" s="7"/>
      <c r="H181" s="81"/>
      <c r="I181" s="6"/>
      <c r="J181" s="7"/>
      <c r="K181" s="63">
        <f t="shared" si="8"/>
        <v>0</v>
      </c>
      <c r="L181" s="6"/>
      <c r="M181" s="7"/>
    </row>
    <row r="182" ht="15.75" customHeight="1">
      <c r="A182" s="80"/>
      <c r="B182" s="79" t="s">
        <v>164</v>
      </c>
      <c r="C182" s="6"/>
      <c r="D182" s="7"/>
      <c r="E182" s="79">
        <v>20.0</v>
      </c>
      <c r="F182" s="6"/>
      <c r="G182" s="7"/>
      <c r="H182" s="82">
        <v>0.025</v>
      </c>
      <c r="I182" s="6"/>
      <c r="J182" s="7"/>
      <c r="K182" s="63">
        <f t="shared" si="8"/>
        <v>0</v>
      </c>
      <c r="L182" s="6"/>
      <c r="M182" s="7"/>
    </row>
    <row r="183" ht="15.75" customHeight="1">
      <c r="A183" s="80"/>
      <c r="B183" s="79" t="s">
        <v>164</v>
      </c>
      <c r="C183" s="6"/>
      <c r="D183" s="7"/>
      <c r="E183" s="79">
        <v>20.0</v>
      </c>
      <c r="F183" s="6"/>
      <c r="G183" s="7"/>
      <c r="H183" s="82">
        <v>0.032</v>
      </c>
      <c r="I183" s="6"/>
      <c r="J183" s="7"/>
      <c r="K183" s="63">
        <f t="shared" si="8"/>
        <v>0</v>
      </c>
      <c r="L183" s="6"/>
      <c r="M183" s="7"/>
    </row>
    <row r="184" ht="15.75" customHeight="1">
      <c r="A184" s="80"/>
      <c r="B184" s="79" t="s">
        <v>165</v>
      </c>
      <c r="C184" s="6"/>
      <c r="D184" s="7"/>
      <c r="E184" s="79">
        <v>60.0</v>
      </c>
      <c r="F184" s="6"/>
      <c r="G184" s="7"/>
      <c r="H184" s="81"/>
      <c r="I184" s="6"/>
      <c r="J184" s="7"/>
      <c r="K184" s="63">
        <f t="shared" si="8"/>
        <v>0</v>
      </c>
      <c r="L184" s="6"/>
      <c r="M184" s="7"/>
    </row>
    <row r="185" ht="15.75" customHeight="1">
      <c r="A185" s="80"/>
      <c r="B185" s="79" t="s">
        <v>166</v>
      </c>
      <c r="C185" s="6"/>
      <c r="D185" s="7"/>
      <c r="E185" s="83">
        <v>10.0</v>
      </c>
      <c r="F185" s="6"/>
      <c r="G185" s="7"/>
      <c r="H185" s="81"/>
      <c r="I185" s="6"/>
      <c r="J185" s="7"/>
      <c r="K185" s="63">
        <f t="shared" si="8"/>
        <v>0</v>
      </c>
      <c r="L185" s="6"/>
      <c r="M185" s="7"/>
    </row>
    <row r="186" ht="15.75" customHeight="1">
      <c r="A186" s="79" t="s">
        <v>167</v>
      </c>
      <c r="B186" s="6"/>
      <c r="C186" s="6"/>
      <c r="D186" s="6"/>
      <c r="E186" s="6"/>
      <c r="F186" s="6"/>
      <c r="G186" s="6"/>
      <c r="H186" s="6"/>
      <c r="I186" s="6"/>
      <c r="J186" s="7"/>
      <c r="K186" s="63">
        <f>SUM(K178:K185)</f>
        <v>2.64</v>
      </c>
      <c r="L186" s="6"/>
      <c r="M186" s="7"/>
    </row>
    <row r="187" ht="15.75" customHeight="1">
      <c r="A187" s="79"/>
      <c r="B187" s="6"/>
      <c r="C187" s="6"/>
      <c r="D187" s="6"/>
      <c r="E187" s="6"/>
      <c r="F187" s="6"/>
      <c r="G187" s="6"/>
      <c r="H187" s="6"/>
      <c r="I187" s="6"/>
      <c r="J187" s="6"/>
      <c r="K187" s="6"/>
      <c r="L187" s="6"/>
      <c r="M187" s="7"/>
    </row>
    <row r="188" ht="15.75" customHeight="1">
      <c r="A188" s="62" t="s">
        <v>155</v>
      </c>
      <c r="B188" s="6"/>
      <c r="C188" s="6"/>
      <c r="D188" s="7"/>
      <c r="E188" s="69"/>
      <c r="F188" s="6"/>
      <c r="G188" s="6"/>
      <c r="H188" s="6"/>
      <c r="I188" s="6"/>
      <c r="J188" s="6"/>
      <c r="K188" s="6"/>
      <c r="L188" s="6"/>
      <c r="M188" s="7"/>
    </row>
    <row r="189" ht="15.75" customHeight="1">
      <c r="A189" s="78" t="s">
        <v>156</v>
      </c>
      <c r="B189" s="79" t="s">
        <v>157</v>
      </c>
      <c r="C189" s="6"/>
      <c r="D189" s="7"/>
      <c r="E189" s="79" t="s">
        <v>158</v>
      </c>
      <c r="F189" s="6"/>
      <c r="G189" s="7"/>
      <c r="H189" s="79" t="s">
        <v>159</v>
      </c>
      <c r="I189" s="6"/>
      <c r="J189" s="7"/>
      <c r="K189" s="79" t="s">
        <v>160</v>
      </c>
      <c r="L189" s="6"/>
      <c r="M189" s="7"/>
    </row>
    <row r="190" ht="15.75" customHeight="1">
      <c r="A190" s="80"/>
      <c r="B190" s="79" t="s">
        <v>161</v>
      </c>
      <c r="C190" s="6"/>
      <c r="D190" s="7"/>
      <c r="E190" s="79">
        <v>100.0</v>
      </c>
      <c r="F190" s="6"/>
      <c r="G190" s="7"/>
      <c r="H190" s="81"/>
      <c r="I190" s="6"/>
      <c r="J190" s="7"/>
      <c r="K190" s="63">
        <f t="shared" ref="K190:K197" si="9">A190*E190*H190</f>
        <v>0</v>
      </c>
      <c r="L190" s="6"/>
      <c r="M190" s="7"/>
    </row>
    <row r="191" ht="15.75" customHeight="1">
      <c r="A191" s="80">
        <v>2.0</v>
      </c>
      <c r="B191" s="79" t="s">
        <v>162</v>
      </c>
      <c r="C191" s="6"/>
      <c r="D191" s="7"/>
      <c r="E191" s="79">
        <v>30.0</v>
      </c>
      <c r="F191" s="6"/>
      <c r="G191" s="7"/>
      <c r="H191" s="82">
        <v>0.019</v>
      </c>
      <c r="I191" s="6"/>
      <c r="J191" s="7"/>
      <c r="K191" s="63">
        <f t="shared" si="9"/>
        <v>1.14</v>
      </c>
      <c r="L191" s="6"/>
      <c r="M191" s="7"/>
    </row>
    <row r="192" ht="15.75" customHeight="1">
      <c r="A192" s="80">
        <v>2.0</v>
      </c>
      <c r="B192" s="79" t="s">
        <v>162</v>
      </c>
      <c r="C192" s="6"/>
      <c r="D192" s="7"/>
      <c r="E192" s="79">
        <v>30.0</v>
      </c>
      <c r="F192" s="6"/>
      <c r="G192" s="7"/>
      <c r="H192" s="82">
        <v>0.025</v>
      </c>
      <c r="I192" s="6"/>
      <c r="J192" s="7"/>
      <c r="K192" s="63">
        <f t="shared" si="9"/>
        <v>1.5</v>
      </c>
      <c r="L192" s="6"/>
      <c r="M192" s="7"/>
    </row>
    <row r="193" ht="15.75" customHeight="1">
      <c r="A193" s="80"/>
      <c r="B193" s="79" t="s">
        <v>163</v>
      </c>
      <c r="C193" s="6"/>
      <c r="D193" s="7"/>
      <c r="E193" s="79">
        <v>14.0</v>
      </c>
      <c r="F193" s="6"/>
      <c r="G193" s="7"/>
      <c r="H193" s="81"/>
      <c r="I193" s="6"/>
      <c r="J193" s="7"/>
      <c r="K193" s="63">
        <f t="shared" si="9"/>
        <v>0</v>
      </c>
      <c r="L193" s="6"/>
      <c r="M193" s="7"/>
    </row>
    <row r="194" ht="15.75" customHeight="1">
      <c r="A194" s="80"/>
      <c r="B194" s="79" t="s">
        <v>164</v>
      </c>
      <c r="C194" s="6"/>
      <c r="D194" s="7"/>
      <c r="E194" s="79">
        <v>20.0</v>
      </c>
      <c r="F194" s="6"/>
      <c r="G194" s="7"/>
      <c r="H194" s="82">
        <v>0.025</v>
      </c>
      <c r="I194" s="6"/>
      <c r="J194" s="7"/>
      <c r="K194" s="63">
        <f t="shared" si="9"/>
        <v>0</v>
      </c>
      <c r="L194" s="6"/>
      <c r="M194" s="7"/>
    </row>
    <row r="195" ht="15.75" customHeight="1">
      <c r="A195" s="80"/>
      <c r="B195" s="79" t="s">
        <v>164</v>
      </c>
      <c r="C195" s="6"/>
      <c r="D195" s="7"/>
      <c r="E195" s="79">
        <v>20.0</v>
      </c>
      <c r="F195" s="6"/>
      <c r="G195" s="7"/>
      <c r="H195" s="82">
        <v>0.032</v>
      </c>
      <c r="I195" s="6"/>
      <c r="J195" s="7"/>
      <c r="K195" s="63">
        <f t="shared" si="9"/>
        <v>0</v>
      </c>
      <c r="L195" s="6"/>
      <c r="M195" s="7"/>
    </row>
    <row r="196" ht="15.75" customHeight="1">
      <c r="A196" s="80"/>
      <c r="B196" s="79" t="s">
        <v>165</v>
      </c>
      <c r="C196" s="6"/>
      <c r="D196" s="7"/>
      <c r="E196" s="79">
        <v>60.0</v>
      </c>
      <c r="F196" s="6"/>
      <c r="G196" s="7"/>
      <c r="H196" s="81"/>
      <c r="I196" s="6"/>
      <c r="J196" s="7"/>
      <c r="K196" s="63">
        <f t="shared" si="9"/>
        <v>0</v>
      </c>
      <c r="L196" s="6"/>
      <c r="M196" s="7"/>
    </row>
    <row r="197" ht="15.75" customHeight="1">
      <c r="A197" s="80"/>
      <c r="B197" s="79" t="s">
        <v>166</v>
      </c>
      <c r="C197" s="6"/>
      <c r="D197" s="7"/>
      <c r="E197" s="83">
        <v>10.0</v>
      </c>
      <c r="F197" s="6"/>
      <c r="G197" s="7"/>
      <c r="H197" s="81"/>
      <c r="I197" s="6"/>
      <c r="J197" s="7"/>
      <c r="K197" s="63">
        <f t="shared" si="9"/>
        <v>0</v>
      </c>
      <c r="L197" s="6"/>
      <c r="M197" s="7"/>
    </row>
    <row r="198" ht="15.75" customHeight="1">
      <c r="A198" s="79" t="s">
        <v>167</v>
      </c>
      <c r="B198" s="6"/>
      <c r="C198" s="6"/>
      <c r="D198" s="6"/>
      <c r="E198" s="6"/>
      <c r="F198" s="6"/>
      <c r="G198" s="6"/>
      <c r="H198" s="6"/>
      <c r="I198" s="6"/>
      <c r="J198" s="7"/>
      <c r="K198" s="63">
        <f>SUM(K190:K197)</f>
        <v>2.64</v>
      </c>
      <c r="L198" s="6"/>
      <c r="M198" s="7"/>
    </row>
    <row r="199" ht="15.75" customHeight="1">
      <c r="A199" s="79"/>
      <c r="B199" s="6"/>
      <c r="C199" s="6"/>
      <c r="D199" s="6"/>
      <c r="E199" s="6"/>
      <c r="F199" s="6"/>
      <c r="G199" s="6"/>
      <c r="H199" s="6"/>
      <c r="I199" s="6"/>
      <c r="J199" s="6"/>
      <c r="K199" s="6"/>
      <c r="L199" s="6"/>
      <c r="M199" s="7"/>
    </row>
    <row r="200" ht="15.75" customHeight="1">
      <c r="A200" s="62" t="s">
        <v>155</v>
      </c>
      <c r="B200" s="6"/>
      <c r="C200" s="6"/>
      <c r="D200" s="7"/>
      <c r="E200" s="69" t="str">
        <f>A40</f>
        <v>-</v>
      </c>
      <c r="F200" s="6"/>
      <c r="G200" s="6"/>
      <c r="H200" s="6"/>
      <c r="I200" s="6"/>
      <c r="J200" s="6"/>
      <c r="K200" s="6"/>
      <c r="L200" s="6"/>
      <c r="M200" s="7"/>
    </row>
    <row r="201" ht="15.75" customHeight="1">
      <c r="A201" s="78" t="s">
        <v>156</v>
      </c>
      <c r="B201" s="79" t="s">
        <v>157</v>
      </c>
      <c r="C201" s="6"/>
      <c r="D201" s="7"/>
      <c r="E201" s="79" t="s">
        <v>158</v>
      </c>
      <c r="F201" s="6"/>
      <c r="G201" s="7"/>
      <c r="H201" s="79" t="s">
        <v>159</v>
      </c>
      <c r="I201" s="6"/>
      <c r="J201" s="7"/>
      <c r="K201" s="79" t="s">
        <v>160</v>
      </c>
      <c r="L201" s="6"/>
      <c r="M201" s="7"/>
    </row>
    <row r="202" ht="15.75" customHeight="1">
      <c r="A202" s="80"/>
      <c r="B202" s="79" t="s">
        <v>161</v>
      </c>
      <c r="C202" s="6"/>
      <c r="D202" s="7"/>
      <c r="E202" s="79">
        <v>100.0</v>
      </c>
      <c r="F202" s="6"/>
      <c r="G202" s="7"/>
      <c r="H202" s="81"/>
      <c r="I202" s="6"/>
      <c r="J202" s="7"/>
      <c r="K202" s="63">
        <f t="shared" ref="K202:K209" si="10">A202*E202*H202</f>
        <v>0</v>
      </c>
      <c r="L202" s="6"/>
      <c r="M202" s="7"/>
    </row>
    <row r="203" ht="15.75" customHeight="1">
      <c r="A203" s="80">
        <v>2.0</v>
      </c>
      <c r="B203" s="79" t="s">
        <v>162</v>
      </c>
      <c r="C203" s="6"/>
      <c r="D203" s="7"/>
      <c r="E203" s="79">
        <v>30.0</v>
      </c>
      <c r="F203" s="6"/>
      <c r="G203" s="7"/>
      <c r="H203" s="82">
        <v>0.019</v>
      </c>
      <c r="I203" s="6"/>
      <c r="J203" s="7"/>
      <c r="K203" s="63">
        <f t="shared" si="10"/>
        <v>1.14</v>
      </c>
      <c r="L203" s="6"/>
      <c r="M203" s="7"/>
    </row>
    <row r="204" ht="15.75" customHeight="1">
      <c r="A204" s="80">
        <v>2.0</v>
      </c>
      <c r="B204" s="79" t="s">
        <v>162</v>
      </c>
      <c r="C204" s="6"/>
      <c r="D204" s="7"/>
      <c r="E204" s="79">
        <v>30.0</v>
      </c>
      <c r="F204" s="6"/>
      <c r="G204" s="7"/>
      <c r="H204" s="82">
        <v>0.025</v>
      </c>
      <c r="I204" s="6"/>
      <c r="J204" s="7"/>
      <c r="K204" s="63">
        <f t="shared" si="10"/>
        <v>1.5</v>
      </c>
      <c r="L204" s="6"/>
      <c r="M204" s="7"/>
    </row>
    <row r="205" ht="15.75" customHeight="1">
      <c r="A205" s="80"/>
      <c r="B205" s="79" t="s">
        <v>163</v>
      </c>
      <c r="C205" s="6"/>
      <c r="D205" s="7"/>
      <c r="E205" s="79">
        <v>14.0</v>
      </c>
      <c r="F205" s="6"/>
      <c r="G205" s="7"/>
      <c r="H205" s="81"/>
      <c r="I205" s="6"/>
      <c r="J205" s="7"/>
      <c r="K205" s="63">
        <f t="shared" si="10"/>
        <v>0</v>
      </c>
      <c r="L205" s="6"/>
      <c r="M205" s="7"/>
    </row>
    <row r="206" ht="15.75" customHeight="1">
      <c r="A206" s="80"/>
      <c r="B206" s="79" t="s">
        <v>164</v>
      </c>
      <c r="C206" s="6"/>
      <c r="D206" s="7"/>
      <c r="E206" s="79">
        <v>20.0</v>
      </c>
      <c r="F206" s="6"/>
      <c r="G206" s="7"/>
      <c r="H206" s="82">
        <v>0.025</v>
      </c>
      <c r="I206" s="6"/>
      <c r="J206" s="7"/>
      <c r="K206" s="63">
        <f t="shared" si="10"/>
        <v>0</v>
      </c>
      <c r="L206" s="6"/>
      <c r="M206" s="7"/>
    </row>
    <row r="207" ht="15.75" customHeight="1">
      <c r="A207" s="80"/>
      <c r="B207" s="79" t="s">
        <v>164</v>
      </c>
      <c r="C207" s="6"/>
      <c r="D207" s="7"/>
      <c r="E207" s="79">
        <v>20.0</v>
      </c>
      <c r="F207" s="6"/>
      <c r="G207" s="7"/>
      <c r="H207" s="82">
        <v>0.032</v>
      </c>
      <c r="I207" s="6"/>
      <c r="J207" s="7"/>
      <c r="K207" s="63">
        <f t="shared" si="10"/>
        <v>0</v>
      </c>
      <c r="L207" s="6"/>
      <c r="M207" s="7"/>
    </row>
    <row r="208" ht="15.75" customHeight="1">
      <c r="A208" s="80"/>
      <c r="B208" s="79" t="s">
        <v>165</v>
      </c>
      <c r="C208" s="6"/>
      <c r="D208" s="7"/>
      <c r="E208" s="79">
        <v>60.0</v>
      </c>
      <c r="F208" s="6"/>
      <c r="G208" s="7"/>
      <c r="H208" s="81"/>
      <c r="I208" s="6"/>
      <c r="J208" s="7"/>
      <c r="K208" s="63">
        <f t="shared" si="10"/>
        <v>0</v>
      </c>
      <c r="L208" s="6"/>
      <c r="M208" s="7"/>
    </row>
    <row r="209" ht="15.75" customHeight="1">
      <c r="A209" s="80"/>
      <c r="B209" s="79" t="s">
        <v>166</v>
      </c>
      <c r="C209" s="6"/>
      <c r="D209" s="7"/>
      <c r="E209" s="83">
        <v>10.0</v>
      </c>
      <c r="F209" s="6"/>
      <c r="G209" s="7"/>
      <c r="H209" s="81"/>
      <c r="I209" s="6"/>
      <c r="J209" s="7"/>
      <c r="K209" s="63">
        <f t="shared" si="10"/>
        <v>0</v>
      </c>
      <c r="L209" s="6"/>
      <c r="M209" s="7"/>
    </row>
    <row r="210" ht="15.75" customHeight="1">
      <c r="A210" s="79" t="s">
        <v>167</v>
      </c>
      <c r="B210" s="6"/>
      <c r="C210" s="6"/>
      <c r="D210" s="6"/>
      <c r="E210" s="6"/>
      <c r="F210" s="6"/>
      <c r="G210" s="6"/>
      <c r="H210" s="6"/>
      <c r="I210" s="6"/>
      <c r="J210" s="7"/>
      <c r="K210" s="63">
        <f>SUM(K202:K209)</f>
        <v>2.64</v>
      </c>
      <c r="L210" s="6"/>
      <c r="M210" s="7"/>
    </row>
    <row r="211" ht="15.75" customHeight="1">
      <c r="A211" s="79"/>
      <c r="B211" s="6"/>
      <c r="C211" s="6"/>
      <c r="D211" s="6"/>
      <c r="E211" s="6"/>
      <c r="F211" s="6"/>
      <c r="G211" s="6"/>
      <c r="H211" s="6"/>
      <c r="I211" s="6"/>
      <c r="J211" s="6"/>
      <c r="K211" s="6"/>
      <c r="L211" s="6"/>
      <c r="M211" s="7"/>
    </row>
    <row r="212" ht="15.75" customHeight="1">
      <c r="A212" s="62" t="s">
        <v>155</v>
      </c>
      <c r="B212" s="6"/>
      <c r="C212" s="6"/>
      <c r="D212" s="7"/>
      <c r="E212" s="69" t="str">
        <f>A41</f>
        <v>-</v>
      </c>
      <c r="F212" s="6"/>
      <c r="G212" s="6"/>
      <c r="H212" s="6"/>
      <c r="I212" s="6"/>
      <c r="J212" s="6"/>
      <c r="K212" s="6"/>
      <c r="L212" s="6"/>
      <c r="M212" s="7"/>
    </row>
    <row r="213" ht="15.75" customHeight="1">
      <c r="A213" s="78" t="s">
        <v>156</v>
      </c>
      <c r="B213" s="79" t="s">
        <v>157</v>
      </c>
      <c r="C213" s="6"/>
      <c r="D213" s="7"/>
      <c r="E213" s="79" t="s">
        <v>158</v>
      </c>
      <c r="F213" s="6"/>
      <c r="G213" s="7"/>
      <c r="H213" s="79" t="s">
        <v>159</v>
      </c>
      <c r="I213" s="6"/>
      <c r="J213" s="7"/>
      <c r="K213" s="79" t="s">
        <v>160</v>
      </c>
      <c r="L213" s="6"/>
      <c r="M213" s="7"/>
    </row>
    <row r="214" ht="15.75" customHeight="1">
      <c r="A214" s="80"/>
      <c r="B214" s="79" t="s">
        <v>161</v>
      </c>
      <c r="C214" s="6"/>
      <c r="D214" s="7"/>
      <c r="E214" s="79">
        <v>100.0</v>
      </c>
      <c r="F214" s="6"/>
      <c r="G214" s="7"/>
      <c r="H214" s="81"/>
      <c r="I214" s="6"/>
      <c r="J214" s="7"/>
      <c r="K214" s="63">
        <f t="shared" ref="K214:K221" si="11">A214*E214*H214</f>
        <v>0</v>
      </c>
      <c r="L214" s="6"/>
      <c r="M214" s="7"/>
    </row>
    <row r="215" ht="15.75" customHeight="1">
      <c r="A215" s="80">
        <v>2.0</v>
      </c>
      <c r="B215" s="79" t="s">
        <v>162</v>
      </c>
      <c r="C215" s="6"/>
      <c r="D215" s="7"/>
      <c r="E215" s="79">
        <v>30.0</v>
      </c>
      <c r="F215" s="6"/>
      <c r="G215" s="7"/>
      <c r="H215" s="82">
        <v>0.019</v>
      </c>
      <c r="I215" s="6"/>
      <c r="J215" s="7"/>
      <c r="K215" s="63">
        <f t="shared" si="11"/>
        <v>1.14</v>
      </c>
      <c r="L215" s="6"/>
      <c r="M215" s="7"/>
    </row>
    <row r="216" ht="15.75" customHeight="1">
      <c r="A216" s="80">
        <v>2.0</v>
      </c>
      <c r="B216" s="79" t="s">
        <v>162</v>
      </c>
      <c r="C216" s="6"/>
      <c r="D216" s="7"/>
      <c r="E216" s="79">
        <v>30.0</v>
      </c>
      <c r="F216" s="6"/>
      <c r="G216" s="7"/>
      <c r="H216" s="82">
        <v>0.025</v>
      </c>
      <c r="I216" s="6"/>
      <c r="J216" s="7"/>
      <c r="K216" s="63">
        <f t="shared" si="11"/>
        <v>1.5</v>
      </c>
      <c r="L216" s="6"/>
      <c r="M216" s="7"/>
    </row>
    <row r="217" ht="15.75" customHeight="1">
      <c r="A217" s="80"/>
      <c r="B217" s="79" t="s">
        <v>163</v>
      </c>
      <c r="C217" s="6"/>
      <c r="D217" s="7"/>
      <c r="E217" s="79">
        <v>14.0</v>
      </c>
      <c r="F217" s="6"/>
      <c r="G217" s="7"/>
      <c r="H217" s="81"/>
      <c r="I217" s="6"/>
      <c r="J217" s="7"/>
      <c r="K217" s="63">
        <f t="shared" si="11"/>
        <v>0</v>
      </c>
      <c r="L217" s="6"/>
      <c r="M217" s="7"/>
    </row>
    <row r="218" ht="15.75" customHeight="1">
      <c r="A218" s="80"/>
      <c r="B218" s="79" t="s">
        <v>164</v>
      </c>
      <c r="C218" s="6"/>
      <c r="D218" s="7"/>
      <c r="E218" s="79">
        <v>20.0</v>
      </c>
      <c r="F218" s="6"/>
      <c r="G218" s="7"/>
      <c r="H218" s="82">
        <v>0.025</v>
      </c>
      <c r="I218" s="6"/>
      <c r="J218" s="7"/>
      <c r="K218" s="63">
        <f t="shared" si="11"/>
        <v>0</v>
      </c>
      <c r="L218" s="6"/>
      <c r="M218" s="7"/>
    </row>
    <row r="219" ht="15.75" customHeight="1">
      <c r="A219" s="80"/>
      <c r="B219" s="79" t="s">
        <v>164</v>
      </c>
      <c r="C219" s="6"/>
      <c r="D219" s="7"/>
      <c r="E219" s="79">
        <v>20.0</v>
      </c>
      <c r="F219" s="6"/>
      <c r="G219" s="7"/>
      <c r="H219" s="82">
        <v>0.032</v>
      </c>
      <c r="I219" s="6"/>
      <c r="J219" s="7"/>
      <c r="K219" s="63">
        <f t="shared" si="11"/>
        <v>0</v>
      </c>
      <c r="L219" s="6"/>
      <c r="M219" s="7"/>
    </row>
    <row r="220" ht="15.75" customHeight="1">
      <c r="A220" s="80"/>
      <c r="B220" s="79" t="s">
        <v>165</v>
      </c>
      <c r="C220" s="6"/>
      <c r="D220" s="7"/>
      <c r="E220" s="79">
        <v>60.0</v>
      </c>
      <c r="F220" s="6"/>
      <c r="G220" s="7"/>
      <c r="H220" s="81"/>
      <c r="I220" s="6"/>
      <c r="J220" s="7"/>
      <c r="K220" s="63">
        <f t="shared" si="11"/>
        <v>0</v>
      </c>
      <c r="L220" s="6"/>
      <c r="M220" s="7"/>
    </row>
    <row r="221" ht="15.75" customHeight="1">
      <c r="A221" s="80"/>
      <c r="B221" s="79" t="s">
        <v>166</v>
      </c>
      <c r="C221" s="6"/>
      <c r="D221" s="7"/>
      <c r="E221" s="83">
        <v>10.0</v>
      </c>
      <c r="F221" s="6"/>
      <c r="G221" s="7"/>
      <c r="H221" s="81"/>
      <c r="I221" s="6"/>
      <c r="J221" s="7"/>
      <c r="K221" s="63">
        <f t="shared" si="11"/>
        <v>0</v>
      </c>
      <c r="L221" s="6"/>
      <c r="M221" s="7"/>
    </row>
    <row r="222" ht="15.75" customHeight="1">
      <c r="A222" s="79" t="s">
        <v>167</v>
      </c>
      <c r="B222" s="6"/>
      <c r="C222" s="6"/>
      <c r="D222" s="6"/>
      <c r="E222" s="6"/>
      <c r="F222" s="6"/>
      <c r="G222" s="6"/>
      <c r="H222" s="6"/>
      <c r="I222" s="6"/>
      <c r="J222" s="7"/>
      <c r="K222" s="63">
        <f>SUM(K214:K221)</f>
        <v>2.64</v>
      </c>
      <c r="L222" s="6"/>
      <c r="M222" s="7"/>
    </row>
    <row r="223" ht="15.75" customHeight="1">
      <c r="A223" s="79"/>
      <c r="B223" s="6"/>
      <c r="C223" s="6"/>
      <c r="D223" s="6"/>
      <c r="E223" s="6"/>
      <c r="F223" s="6"/>
      <c r="G223" s="6"/>
      <c r="H223" s="6"/>
      <c r="I223" s="6"/>
      <c r="J223" s="6"/>
      <c r="K223" s="6"/>
      <c r="L223" s="6"/>
      <c r="M223" s="7"/>
    </row>
    <row r="224" ht="15.75" customHeight="1">
      <c r="A224" s="62" t="s">
        <v>155</v>
      </c>
      <c r="B224" s="6"/>
      <c r="C224" s="6"/>
      <c r="D224" s="7"/>
      <c r="E224" s="69" t="str">
        <f>A42</f>
        <v>-</v>
      </c>
      <c r="F224" s="6"/>
      <c r="G224" s="6"/>
      <c r="H224" s="6"/>
      <c r="I224" s="6"/>
      <c r="J224" s="6"/>
      <c r="K224" s="6"/>
      <c r="L224" s="6"/>
      <c r="M224" s="7"/>
    </row>
    <row r="225" ht="15.75" customHeight="1">
      <c r="A225" s="78" t="s">
        <v>156</v>
      </c>
      <c r="B225" s="79" t="s">
        <v>157</v>
      </c>
      <c r="C225" s="6"/>
      <c r="D225" s="7"/>
      <c r="E225" s="79" t="s">
        <v>158</v>
      </c>
      <c r="F225" s="6"/>
      <c r="G225" s="7"/>
      <c r="H225" s="79" t="s">
        <v>159</v>
      </c>
      <c r="I225" s="6"/>
      <c r="J225" s="7"/>
      <c r="K225" s="79" t="s">
        <v>160</v>
      </c>
      <c r="L225" s="6"/>
      <c r="M225" s="7"/>
    </row>
    <row r="226" ht="15.75" customHeight="1">
      <c r="A226" s="80"/>
      <c r="B226" s="79" t="s">
        <v>161</v>
      </c>
      <c r="C226" s="6"/>
      <c r="D226" s="7"/>
      <c r="E226" s="79">
        <v>100.0</v>
      </c>
      <c r="F226" s="6"/>
      <c r="G226" s="7"/>
      <c r="H226" s="81"/>
      <c r="I226" s="6"/>
      <c r="J226" s="7"/>
      <c r="K226" s="63">
        <f t="shared" ref="K226:K233" si="12">A226*E226*H226</f>
        <v>0</v>
      </c>
      <c r="L226" s="6"/>
      <c r="M226" s="7"/>
    </row>
    <row r="227" ht="15.75" customHeight="1">
      <c r="A227" s="80">
        <v>2.0</v>
      </c>
      <c r="B227" s="79" t="s">
        <v>162</v>
      </c>
      <c r="C227" s="6"/>
      <c r="D227" s="7"/>
      <c r="E227" s="79">
        <v>30.0</v>
      </c>
      <c r="F227" s="6"/>
      <c r="G227" s="7"/>
      <c r="H227" s="82">
        <v>0.019</v>
      </c>
      <c r="I227" s="6"/>
      <c r="J227" s="7"/>
      <c r="K227" s="63">
        <f t="shared" si="12"/>
        <v>1.14</v>
      </c>
      <c r="L227" s="6"/>
      <c r="M227" s="7"/>
    </row>
    <row r="228" ht="15.75" customHeight="1">
      <c r="A228" s="80">
        <v>2.0</v>
      </c>
      <c r="B228" s="79" t="s">
        <v>162</v>
      </c>
      <c r="C228" s="6"/>
      <c r="D228" s="7"/>
      <c r="E228" s="79">
        <v>30.0</v>
      </c>
      <c r="F228" s="6"/>
      <c r="G228" s="7"/>
      <c r="H228" s="82">
        <v>0.025</v>
      </c>
      <c r="I228" s="6"/>
      <c r="J228" s="7"/>
      <c r="K228" s="63">
        <f t="shared" si="12"/>
        <v>1.5</v>
      </c>
      <c r="L228" s="6"/>
      <c r="M228" s="7"/>
    </row>
    <row r="229" ht="15.75" customHeight="1">
      <c r="A229" s="80"/>
      <c r="B229" s="79" t="s">
        <v>163</v>
      </c>
      <c r="C229" s="6"/>
      <c r="D229" s="7"/>
      <c r="E229" s="79">
        <v>14.0</v>
      </c>
      <c r="F229" s="6"/>
      <c r="G229" s="7"/>
      <c r="H229" s="81"/>
      <c r="I229" s="6"/>
      <c r="J229" s="7"/>
      <c r="K229" s="63">
        <f t="shared" si="12"/>
        <v>0</v>
      </c>
      <c r="L229" s="6"/>
      <c r="M229" s="7"/>
    </row>
    <row r="230" ht="15.75" customHeight="1">
      <c r="A230" s="80"/>
      <c r="B230" s="79" t="s">
        <v>164</v>
      </c>
      <c r="C230" s="6"/>
      <c r="D230" s="7"/>
      <c r="E230" s="79">
        <v>20.0</v>
      </c>
      <c r="F230" s="6"/>
      <c r="G230" s="7"/>
      <c r="H230" s="82">
        <v>0.025</v>
      </c>
      <c r="I230" s="6"/>
      <c r="J230" s="7"/>
      <c r="K230" s="63">
        <f t="shared" si="12"/>
        <v>0</v>
      </c>
      <c r="L230" s="6"/>
      <c r="M230" s="7"/>
    </row>
    <row r="231" ht="15.75" customHeight="1">
      <c r="A231" s="80"/>
      <c r="B231" s="79" t="s">
        <v>164</v>
      </c>
      <c r="C231" s="6"/>
      <c r="D231" s="7"/>
      <c r="E231" s="79">
        <v>20.0</v>
      </c>
      <c r="F231" s="6"/>
      <c r="G231" s="7"/>
      <c r="H231" s="82">
        <v>0.032</v>
      </c>
      <c r="I231" s="6"/>
      <c r="J231" s="7"/>
      <c r="K231" s="63">
        <f t="shared" si="12"/>
        <v>0</v>
      </c>
      <c r="L231" s="6"/>
      <c r="M231" s="7"/>
    </row>
    <row r="232" ht="15.75" customHeight="1">
      <c r="A232" s="80"/>
      <c r="B232" s="79" t="s">
        <v>165</v>
      </c>
      <c r="C232" s="6"/>
      <c r="D232" s="7"/>
      <c r="E232" s="79">
        <v>60.0</v>
      </c>
      <c r="F232" s="6"/>
      <c r="G232" s="7"/>
      <c r="H232" s="81"/>
      <c r="I232" s="6"/>
      <c r="J232" s="7"/>
      <c r="K232" s="63">
        <f t="shared" si="12"/>
        <v>0</v>
      </c>
      <c r="L232" s="6"/>
      <c r="M232" s="7"/>
    </row>
    <row r="233" ht="15.75" customHeight="1">
      <c r="A233" s="80"/>
      <c r="B233" s="79" t="s">
        <v>166</v>
      </c>
      <c r="C233" s="6"/>
      <c r="D233" s="7"/>
      <c r="E233" s="83">
        <v>10.0</v>
      </c>
      <c r="F233" s="6"/>
      <c r="G233" s="7"/>
      <c r="H233" s="81"/>
      <c r="I233" s="6"/>
      <c r="J233" s="7"/>
      <c r="K233" s="63">
        <f t="shared" si="12"/>
        <v>0</v>
      </c>
      <c r="L233" s="6"/>
      <c r="M233" s="7"/>
    </row>
    <row r="234" ht="15.75" customHeight="1">
      <c r="A234" s="79" t="s">
        <v>167</v>
      </c>
      <c r="B234" s="6"/>
      <c r="C234" s="6"/>
      <c r="D234" s="6"/>
      <c r="E234" s="6"/>
      <c r="F234" s="6"/>
      <c r="G234" s="6"/>
      <c r="H234" s="6"/>
      <c r="I234" s="6"/>
      <c r="J234" s="7"/>
      <c r="K234" s="63">
        <f>SUM(K226:K233)</f>
        <v>2.64</v>
      </c>
      <c r="L234" s="6"/>
      <c r="M234" s="7"/>
    </row>
    <row r="235" ht="15.75" customHeight="1">
      <c r="A235" s="79"/>
      <c r="B235" s="6"/>
      <c r="C235" s="6"/>
      <c r="D235" s="6"/>
      <c r="E235" s="6"/>
      <c r="F235" s="6"/>
      <c r="G235" s="6"/>
      <c r="H235" s="6"/>
      <c r="I235" s="6"/>
      <c r="J235" s="6"/>
      <c r="K235" s="6"/>
      <c r="L235" s="6"/>
      <c r="M235" s="7"/>
    </row>
    <row r="236" ht="15.75" customHeight="1">
      <c r="A236" s="71"/>
      <c r="B236" s="9"/>
      <c r="C236" s="9"/>
      <c r="D236" s="9"/>
      <c r="E236" s="9"/>
      <c r="F236" s="9"/>
      <c r="G236" s="9"/>
      <c r="H236" s="9"/>
      <c r="I236" s="9"/>
      <c r="J236" s="9"/>
      <c r="K236" s="9"/>
      <c r="L236" s="9"/>
      <c r="M236" s="9"/>
    </row>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c r="A279" s="53" t="s">
        <v>146</v>
      </c>
      <c r="B279" s="6"/>
      <c r="C279" s="6"/>
      <c r="D279" s="6"/>
      <c r="E279" s="6"/>
      <c r="F279" s="6"/>
      <c r="G279" s="6"/>
      <c r="H279" s="6"/>
      <c r="I279" s="6"/>
      <c r="J279" s="6"/>
      <c r="K279" s="6"/>
      <c r="L279" s="6"/>
      <c r="M279" s="7"/>
    </row>
    <row r="280" ht="30.75" customHeight="1">
      <c r="A280" s="79"/>
      <c r="B280" s="6"/>
      <c r="C280" s="6"/>
      <c r="D280" s="6"/>
      <c r="E280" s="6"/>
      <c r="F280" s="6"/>
      <c r="G280" s="6"/>
      <c r="H280" s="6"/>
      <c r="I280" s="6"/>
      <c r="J280" s="6"/>
      <c r="K280" s="6"/>
      <c r="L280" s="6"/>
      <c r="M280" s="7"/>
    </row>
    <row r="281" ht="15.75" customHeight="1">
      <c r="A281" s="84" t="s">
        <v>168</v>
      </c>
      <c r="B281" s="9"/>
      <c r="C281" s="9"/>
      <c r="D281" s="9"/>
      <c r="E281" s="9"/>
      <c r="F281" s="9"/>
      <c r="G281" s="9"/>
      <c r="H281" s="9"/>
      <c r="I281" s="9"/>
      <c r="J281" s="9"/>
      <c r="K281" s="9"/>
      <c r="L281" s="9"/>
      <c r="M281" s="10"/>
      <c r="O281" s="85" t="s">
        <v>169</v>
      </c>
    </row>
    <row r="282" ht="15.75" customHeight="1">
      <c r="A282" s="12" t="str">
        <f>A31</f>
        <v>TRAMOS</v>
      </c>
      <c r="B282" s="10"/>
      <c r="C282" s="86" t="s">
        <v>170</v>
      </c>
      <c r="D282" s="10"/>
      <c r="E282" s="12" t="s">
        <v>171</v>
      </c>
      <c r="F282" s="10"/>
      <c r="G282" s="62" t="s">
        <v>172</v>
      </c>
      <c r="H282" s="7"/>
      <c r="I282" s="87" t="s">
        <v>173</v>
      </c>
      <c r="J282" s="88" t="s">
        <v>174</v>
      </c>
      <c r="K282" s="89"/>
      <c r="L282" s="90" t="s">
        <v>175</v>
      </c>
      <c r="M282" s="34"/>
      <c r="O282" s="91" t="s">
        <v>176</v>
      </c>
    </row>
    <row r="283" ht="15.75" customHeight="1">
      <c r="A283" s="19"/>
      <c r="B283" s="21"/>
      <c r="C283" s="19"/>
      <c r="D283" s="21"/>
      <c r="E283" s="19"/>
      <c r="F283" s="21"/>
      <c r="G283" s="92" t="s">
        <v>177</v>
      </c>
      <c r="H283" s="92" t="s">
        <v>178</v>
      </c>
      <c r="I283" s="19"/>
      <c r="J283" s="93"/>
      <c r="K283" s="4"/>
      <c r="L283" s="94" t="s">
        <v>179</v>
      </c>
      <c r="M283" s="95" t="s">
        <v>178</v>
      </c>
      <c r="O283" s="72" t="s">
        <v>138</v>
      </c>
    </row>
    <row r="284" ht="15.75" customHeight="1">
      <c r="A284" s="63" t="str">
        <f t="shared" ref="A284:A294" si="13">A32</f>
        <v>A - Calefactor 1</v>
      </c>
      <c r="B284" s="7"/>
      <c r="C284" s="63" t="str">
        <f t="shared" ref="C284:C294" si="14">F32</f>
        <v/>
      </c>
      <c r="D284" s="6"/>
      <c r="E284" s="63" t="str">
        <f t="shared" ref="E284:E294" si="15">H32</f>
        <v/>
      </c>
      <c r="F284" s="7"/>
      <c r="G284" s="96">
        <f t="shared" ref="G284:G287" si="16">J32*1000</f>
        <v>19</v>
      </c>
      <c r="H284" s="96" t="str">
        <f t="shared" ref="H284:H294" si="17">L32</f>
        <v/>
      </c>
      <c r="I284" s="63">
        <f>K114</f>
        <v>0</v>
      </c>
      <c r="J284" s="97">
        <f t="shared" ref="J284:J294" si="18">C284+I284</f>
        <v>0</v>
      </c>
      <c r="K284" s="98"/>
      <c r="L284" s="99"/>
      <c r="M284" s="100"/>
      <c r="O284" s="101" t="s">
        <v>180</v>
      </c>
    </row>
    <row r="285" ht="15.75" customHeight="1">
      <c r="A285" s="63" t="str">
        <f t="shared" si="13"/>
        <v>B - Calefactor 2</v>
      </c>
      <c r="B285" s="7"/>
      <c r="C285" s="63" t="str">
        <f t="shared" si="14"/>
        <v/>
      </c>
      <c r="D285" s="6"/>
      <c r="E285" s="63" t="str">
        <f t="shared" si="15"/>
        <v/>
      </c>
      <c r="F285" s="7"/>
      <c r="G285" s="96">
        <f t="shared" si="16"/>
        <v>0</v>
      </c>
      <c r="H285" s="96" t="str">
        <f t="shared" si="17"/>
        <v/>
      </c>
      <c r="I285" s="63">
        <f>K126</f>
        <v>0</v>
      </c>
      <c r="J285" s="97">
        <f t="shared" si="18"/>
        <v>0</v>
      </c>
      <c r="K285" s="98"/>
      <c r="L285" s="102"/>
      <c r="M285" s="103"/>
      <c r="O285" s="72" t="s">
        <v>141</v>
      </c>
    </row>
    <row r="286" ht="15.75" customHeight="1">
      <c r="A286" s="63" t="str">
        <f t="shared" si="13"/>
        <v>C - Cocina</v>
      </c>
      <c r="B286" s="7"/>
      <c r="C286" s="63" t="str">
        <f t="shared" si="14"/>
        <v/>
      </c>
      <c r="D286" s="6"/>
      <c r="E286" s="63" t="str">
        <f t="shared" si="15"/>
        <v/>
      </c>
      <c r="F286" s="7"/>
      <c r="G286" s="96">
        <f t="shared" si="16"/>
        <v>0</v>
      </c>
      <c r="H286" s="96" t="str">
        <f t="shared" si="17"/>
        <v/>
      </c>
      <c r="I286" s="63">
        <f>K138</f>
        <v>2.64</v>
      </c>
      <c r="J286" s="97">
        <f t="shared" si="18"/>
        <v>2.64</v>
      </c>
      <c r="K286" s="98"/>
      <c r="L286" s="102"/>
      <c r="M286" s="103"/>
      <c r="O286" s="101" t="s">
        <v>182</v>
      </c>
    </row>
    <row r="287" ht="15.75" customHeight="1">
      <c r="A287" s="63" t="str">
        <f t="shared" si="13"/>
        <v>C - Calefón</v>
      </c>
      <c r="B287" s="7"/>
      <c r="C287" s="63" t="str">
        <f t="shared" si="14"/>
        <v/>
      </c>
      <c r="D287" s="6"/>
      <c r="E287" s="63" t="str">
        <f t="shared" si="15"/>
        <v/>
      </c>
      <c r="F287" s="7"/>
      <c r="G287" s="96">
        <f t="shared" si="16"/>
        <v>0</v>
      </c>
      <c r="H287" s="96" t="str">
        <f t="shared" si="17"/>
        <v/>
      </c>
      <c r="I287" s="63">
        <f>K150</f>
        <v>2.64</v>
      </c>
      <c r="J287" s="97">
        <f t="shared" si="18"/>
        <v>2.64</v>
      </c>
      <c r="K287" s="98"/>
      <c r="L287" s="102"/>
      <c r="M287" s="103"/>
      <c r="O287" s="72" t="s">
        <v>220</v>
      </c>
    </row>
    <row r="288" ht="15.75" customHeight="1">
      <c r="A288" s="63" t="str">
        <f t="shared" si="13"/>
        <v>Medidor - A</v>
      </c>
      <c r="B288" s="7"/>
      <c r="C288" s="63" t="str">
        <f t="shared" si="14"/>
        <v/>
      </c>
      <c r="D288" s="6"/>
      <c r="E288" s="63" t="str">
        <f t="shared" si="15"/>
        <v/>
      </c>
      <c r="F288" s="7"/>
      <c r="G288" s="96">
        <f t="shared" ref="G288:G294" si="19">J36/1000</f>
        <v>0</v>
      </c>
      <c r="H288" s="96" t="str">
        <f t="shared" si="17"/>
        <v/>
      </c>
      <c r="I288" s="63">
        <f>K162</f>
        <v>2.64</v>
      </c>
      <c r="J288" s="97">
        <f t="shared" si="18"/>
        <v>2.64</v>
      </c>
      <c r="K288" s="98"/>
      <c r="L288" s="102"/>
      <c r="M288" s="103"/>
      <c r="O288" s="101" t="s">
        <v>183</v>
      </c>
    </row>
    <row r="289" ht="15.75" customHeight="1">
      <c r="A289" s="63" t="str">
        <f t="shared" si="13"/>
        <v>A - B</v>
      </c>
      <c r="B289" s="7"/>
      <c r="C289" s="63" t="str">
        <f t="shared" si="14"/>
        <v/>
      </c>
      <c r="D289" s="6"/>
      <c r="E289" s="63" t="str">
        <f t="shared" si="15"/>
        <v/>
      </c>
      <c r="F289" s="7"/>
      <c r="G289" s="96">
        <f t="shared" si="19"/>
        <v>0</v>
      </c>
      <c r="H289" s="96" t="str">
        <f t="shared" si="17"/>
        <v/>
      </c>
      <c r="I289" s="63">
        <f>K174</f>
        <v>2.64</v>
      </c>
      <c r="J289" s="97">
        <f t="shared" si="18"/>
        <v>2.64</v>
      </c>
      <c r="K289" s="98"/>
      <c r="L289" s="102"/>
      <c r="M289" s="103"/>
      <c r="O289" s="101" t="s">
        <v>145</v>
      </c>
    </row>
    <row r="290" ht="15.75" customHeight="1">
      <c r="A290" s="63" t="str">
        <f t="shared" si="13"/>
        <v>B - C</v>
      </c>
      <c r="B290" s="7"/>
      <c r="C290" s="63" t="str">
        <f t="shared" si="14"/>
        <v/>
      </c>
      <c r="D290" s="6"/>
      <c r="E290" s="63" t="str">
        <f t="shared" si="15"/>
        <v/>
      </c>
      <c r="F290" s="7"/>
      <c r="G290" s="96">
        <f t="shared" si="19"/>
        <v>0</v>
      </c>
      <c r="H290" s="96" t="str">
        <f t="shared" si="17"/>
        <v/>
      </c>
      <c r="I290" s="63">
        <f>K186</f>
        <v>2.64</v>
      </c>
      <c r="J290" s="97">
        <f t="shared" si="18"/>
        <v>2.64</v>
      </c>
      <c r="K290" s="98"/>
      <c r="L290" s="102"/>
      <c r="M290" s="103"/>
      <c r="O290" s="72"/>
    </row>
    <row r="291" ht="15.75" customHeight="1">
      <c r="A291" s="63" t="str">
        <f t="shared" si="13"/>
        <v>-</v>
      </c>
      <c r="B291" s="7"/>
      <c r="C291" s="63" t="str">
        <f t="shared" si="14"/>
        <v/>
      </c>
      <c r="D291" s="6"/>
      <c r="E291" s="63" t="str">
        <f t="shared" si="15"/>
        <v/>
      </c>
      <c r="F291" s="7"/>
      <c r="G291" s="96">
        <f t="shared" si="19"/>
        <v>0</v>
      </c>
      <c r="H291" s="96" t="str">
        <f t="shared" si="17"/>
        <v/>
      </c>
      <c r="I291" s="63">
        <f>K198</f>
        <v>2.64</v>
      </c>
      <c r="J291" s="97">
        <f t="shared" si="18"/>
        <v>2.64</v>
      </c>
      <c r="K291" s="98"/>
      <c r="L291" s="102"/>
      <c r="M291" s="103"/>
      <c r="O291" s="91" t="s">
        <v>184</v>
      </c>
    </row>
    <row r="292" ht="15.75" customHeight="1">
      <c r="A292" s="63" t="str">
        <f t="shared" si="13"/>
        <v>-</v>
      </c>
      <c r="B292" s="6"/>
      <c r="C292" s="63" t="str">
        <f t="shared" si="14"/>
        <v/>
      </c>
      <c r="D292" s="6"/>
      <c r="E292" s="63" t="str">
        <f t="shared" si="15"/>
        <v/>
      </c>
      <c r="F292" s="7"/>
      <c r="G292" s="96">
        <f t="shared" si="19"/>
        <v>0</v>
      </c>
      <c r="H292" s="96" t="str">
        <f t="shared" si="17"/>
        <v/>
      </c>
      <c r="I292" s="63">
        <f>K210</f>
        <v>2.64</v>
      </c>
      <c r="J292" s="97">
        <f t="shared" si="18"/>
        <v>2.64</v>
      </c>
      <c r="K292" s="98"/>
      <c r="L292" s="102"/>
      <c r="M292" s="103"/>
      <c r="O292" s="72" t="s">
        <v>185</v>
      </c>
    </row>
    <row r="293" ht="15.75" customHeight="1">
      <c r="A293" s="63" t="str">
        <f t="shared" si="13"/>
        <v>-</v>
      </c>
      <c r="B293" s="6"/>
      <c r="C293" s="63" t="str">
        <f t="shared" si="14"/>
        <v/>
      </c>
      <c r="D293" s="6"/>
      <c r="E293" s="63" t="str">
        <f t="shared" si="15"/>
        <v/>
      </c>
      <c r="F293" s="7"/>
      <c r="G293" s="96">
        <f t="shared" si="19"/>
        <v>0</v>
      </c>
      <c r="H293" s="96" t="str">
        <f t="shared" si="17"/>
        <v/>
      </c>
      <c r="I293" s="63">
        <f>K222</f>
        <v>2.64</v>
      </c>
      <c r="J293" s="97">
        <f t="shared" si="18"/>
        <v>2.64</v>
      </c>
      <c r="K293" s="98"/>
      <c r="L293" s="102"/>
      <c r="M293" s="103"/>
      <c r="O293" s="101" t="s">
        <v>187</v>
      </c>
    </row>
    <row r="294" ht="15.75" customHeight="1">
      <c r="A294" s="104" t="str">
        <f t="shared" si="13"/>
        <v>-</v>
      </c>
      <c r="B294" s="105"/>
      <c r="C294" s="63" t="str">
        <f t="shared" si="14"/>
        <v/>
      </c>
      <c r="D294" s="6"/>
      <c r="E294" s="63" t="str">
        <f t="shared" si="15"/>
        <v/>
      </c>
      <c r="F294" s="7"/>
      <c r="G294" s="96">
        <f t="shared" si="19"/>
        <v>0</v>
      </c>
      <c r="H294" s="96" t="str">
        <f t="shared" si="17"/>
        <v/>
      </c>
      <c r="I294" s="63">
        <f>K234</f>
        <v>2.64</v>
      </c>
      <c r="J294" s="106">
        <f t="shared" si="18"/>
        <v>2.64</v>
      </c>
      <c r="K294" s="4"/>
      <c r="L294" s="107"/>
      <c r="M294" s="108"/>
    </row>
    <row r="295" ht="15.75" customHeight="1">
      <c r="A295" s="109" t="s">
        <v>186</v>
      </c>
      <c r="B295" s="6"/>
      <c r="C295" s="6"/>
      <c r="D295" s="6"/>
      <c r="E295" s="6"/>
      <c r="F295" s="6"/>
      <c r="G295" s="6"/>
      <c r="H295" s="6"/>
      <c r="I295" s="6"/>
      <c r="J295" s="6"/>
      <c r="K295" s="6"/>
      <c r="L295" s="6"/>
      <c r="M295" s="7"/>
    </row>
    <row r="296" ht="31.5" customHeight="1">
      <c r="A296" s="27"/>
      <c r="B296" s="6"/>
      <c r="C296" s="6"/>
      <c r="D296" s="6"/>
      <c r="E296" s="6"/>
      <c r="F296" s="6"/>
      <c r="G296" s="6"/>
      <c r="H296" s="6"/>
      <c r="I296" s="6"/>
      <c r="J296" s="6"/>
      <c r="K296" s="6"/>
      <c r="L296" s="6"/>
      <c r="M296" s="7"/>
    </row>
    <row r="297" ht="15.75" customHeight="1">
      <c r="A297" s="84" t="s">
        <v>188</v>
      </c>
      <c r="B297" s="9"/>
      <c r="C297" s="9"/>
      <c r="D297" s="9"/>
      <c r="E297" s="9"/>
      <c r="F297" s="9"/>
      <c r="G297" s="9"/>
      <c r="H297" s="9"/>
      <c r="I297" s="9"/>
      <c r="J297" s="9"/>
      <c r="K297" s="9"/>
      <c r="L297" s="9"/>
      <c r="M297" s="10"/>
    </row>
    <row r="298" ht="15.75" customHeight="1">
      <c r="A298" s="62" t="s">
        <v>189</v>
      </c>
      <c r="B298" s="7"/>
      <c r="C298" s="111" t="s">
        <v>190</v>
      </c>
      <c r="D298" s="6"/>
      <c r="E298" s="6"/>
      <c r="F298" s="6"/>
      <c r="G298" s="6"/>
      <c r="H298" s="6"/>
      <c r="I298" s="6"/>
      <c r="J298" s="6"/>
      <c r="K298" s="6"/>
      <c r="L298" s="6"/>
      <c r="M298" s="7"/>
    </row>
    <row r="299" ht="15.75" customHeight="1">
      <c r="A299" s="62" t="s">
        <v>191</v>
      </c>
      <c r="B299" s="7"/>
      <c r="C299" s="111" t="s">
        <v>190</v>
      </c>
      <c r="D299" s="6"/>
      <c r="E299" s="6"/>
      <c r="F299" s="6"/>
      <c r="G299" s="6"/>
      <c r="H299" s="6"/>
      <c r="I299" s="6"/>
      <c r="J299" s="6"/>
      <c r="K299" s="6"/>
      <c r="L299" s="6"/>
      <c r="M299" s="7"/>
    </row>
    <row r="300" ht="15.75" customHeight="1">
      <c r="A300" s="62" t="s">
        <v>192</v>
      </c>
      <c r="B300" s="7"/>
      <c r="C300" s="111" t="s">
        <v>190</v>
      </c>
      <c r="D300" s="6"/>
      <c r="E300" s="6"/>
      <c r="F300" s="6"/>
      <c r="G300" s="6"/>
      <c r="H300" s="6"/>
      <c r="I300" s="6"/>
      <c r="J300" s="6"/>
      <c r="K300" s="6"/>
      <c r="L300" s="6"/>
      <c r="M300" s="7"/>
    </row>
    <row r="301" ht="15.75" customHeight="1">
      <c r="A301" s="62" t="s">
        <v>193</v>
      </c>
      <c r="B301" s="7"/>
      <c r="C301" s="111" t="s">
        <v>190</v>
      </c>
      <c r="D301" s="6"/>
      <c r="E301" s="6"/>
      <c r="F301" s="6"/>
      <c r="G301" s="6"/>
      <c r="H301" s="6"/>
      <c r="I301" s="6"/>
      <c r="J301" s="6"/>
      <c r="K301" s="6"/>
      <c r="L301" s="6"/>
      <c r="M301" s="7"/>
    </row>
    <row r="302" ht="15.75" customHeight="1">
      <c r="A302" s="62" t="s">
        <v>194</v>
      </c>
      <c r="B302" s="7"/>
      <c r="C302" s="111" t="s">
        <v>195</v>
      </c>
      <c r="D302" s="6"/>
      <c r="E302" s="6"/>
      <c r="F302" s="6"/>
      <c r="G302" s="6"/>
      <c r="H302" s="6"/>
      <c r="I302" s="6"/>
      <c r="J302" s="6"/>
      <c r="K302" s="6"/>
      <c r="L302" s="6"/>
      <c r="M302" s="7"/>
    </row>
    <row r="303" ht="33.0" customHeight="1">
      <c r="A303" s="112"/>
      <c r="B303" s="20"/>
      <c r="C303" s="20"/>
      <c r="D303" s="20"/>
      <c r="E303" s="20"/>
      <c r="F303" s="20"/>
      <c r="G303" s="20"/>
      <c r="H303" s="20"/>
      <c r="I303" s="20"/>
      <c r="J303" s="20"/>
      <c r="K303" s="20"/>
      <c r="L303" s="20"/>
      <c r="M303" s="21"/>
    </row>
    <row r="304" ht="15.75" customHeight="1">
      <c r="A304" s="113" t="s">
        <v>196</v>
      </c>
      <c r="B304" s="114"/>
      <c r="C304" s="114"/>
      <c r="D304" s="114"/>
      <c r="E304" s="114"/>
      <c r="F304" s="114"/>
      <c r="G304" s="114"/>
      <c r="H304" s="114"/>
      <c r="I304" s="114"/>
      <c r="J304" s="114"/>
      <c r="K304" s="114"/>
      <c r="L304" s="114"/>
      <c r="M304" s="115"/>
      <c r="N304" s="22"/>
      <c r="Q304" s="22"/>
      <c r="R304" s="22"/>
      <c r="S304" s="22"/>
      <c r="T304" s="22"/>
      <c r="U304" s="22"/>
      <c r="V304" s="22"/>
      <c r="W304" s="22"/>
      <c r="X304" s="22"/>
      <c r="Y304" s="22"/>
      <c r="Z304" s="22"/>
      <c r="AA304" s="22"/>
      <c r="AB304" s="22"/>
      <c r="AC304" s="22"/>
      <c r="AD304" s="22"/>
      <c r="AE304" s="22"/>
    </row>
    <row r="305" ht="15.75" customHeight="1">
      <c r="A305" s="62" t="s">
        <v>197</v>
      </c>
      <c r="B305" s="6"/>
      <c r="C305" s="64">
        <f>J28</f>
        <v>0</v>
      </c>
      <c r="D305" s="6"/>
      <c r="E305" s="6"/>
      <c r="F305" s="6"/>
      <c r="G305" s="6"/>
      <c r="H305" s="6"/>
      <c r="I305" s="6"/>
      <c r="J305" s="6"/>
      <c r="K305" s="6"/>
      <c r="L305" s="6"/>
      <c r="M305" s="7"/>
      <c r="N305" s="22"/>
      <c r="Q305" s="22"/>
      <c r="R305" s="22"/>
      <c r="S305" s="22"/>
      <c r="T305" s="22"/>
      <c r="U305" s="22"/>
      <c r="V305" s="22"/>
      <c r="W305" s="22"/>
      <c r="X305" s="22"/>
      <c r="Y305" s="22"/>
      <c r="Z305" s="22"/>
      <c r="AA305" s="22"/>
      <c r="AB305" s="22"/>
      <c r="AC305" s="22"/>
      <c r="AD305" s="22"/>
      <c r="AE305" s="22"/>
    </row>
    <row r="306" ht="15.75" customHeight="1">
      <c r="A306" s="62" t="s">
        <v>198</v>
      </c>
      <c r="B306" s="6"/>
      <c r="C306" s="111" t="s">
        <v>199</v>
      </c>
      <c r="D306" s="6"/>
      <c r="E306" s="6"/>
      <c r="F306" s="6"/>
      <c r="G306" s="6"/>
      <c r="H306" s="6"/>
      <c r="I306" s="6"/>
      <c r="J306" s="6"/>
      <c r="K306" s="6"/>
      <c r="L306" s="6"/>
      <c r="M306" s="7"/>
      <c r="N306" s="22"/>
      <c r="Q306" s="22"/>
      <c r="R306" s="22"/>
      <c r="S306" s="22"/>
      <c r="T306" s="22"/>
      <c r="U306" s="22"/>
      <c r="V306" s="22"/>
      <c r="W306" s="22"/>
      <c r="X306" s="22"/>
      <c r="Y306" s="22"/>
      <c r="Z306" s="22"/>
      <c r="AA306" s="22"/>
      <c r="AB306" s="22"/>
      <c r="AC306" s="22"/>
      <c r="AD306" s="22"/>
      <c r="AE306" s="22"/>
    </row>
    <row r="307" ht="15.75" customHeight="1">
      <c r="A307" s="62" t="s">
        <v>200</v>
      </c>
      <c r="B307" s="6"/>
      <c r="C307" s="111" t="s">
        <v>201</v>
      </c>
      <c r="D307" s="6"/>
      <c r="E307" s="6"/>
      <c r="F307" s="6"/>
      <c r="G307" s="6"/>
      <c r="H307" s="6"/>
      <c r="I307" s="6"/>
      <c r="J307" s="6"/>
      <c r="K307" s="6"/>
      <c r="L307" s="6"/>
      <c r="M307" s="7"/>
      <c r="N307" s="22"/>
      <c r="Q307" s="22"/>
      <c r="R307" s="22"/>
      <c r="S307" s="22"/>
      <c r="T307" s="22"/>
      <c r="U307" s="22"/>
      <c r="V307" s="22"/>
      <c r="W307" s="22"/>
      <c r="X307" s="22"/>
      <c r="Y307" s="22"/>
      <c r="Z307" s="22"/>
      <c r="AA307" s="22"/>
      <c r="AB307" s="22"/>
      <c r="AC307" s="22"/>
      <c r="AD307" s="22"/>
      <c r="AE307" s="22"/>
    </row>
    <row r="308" ht="15.75" customHeight="1">
      <c r="A308" s="116"/>
      <c r="B308" s="6"/>
      <c r="C308" s="6"/>
      <c r="D308" s="6"/>
      <c r="E308" s="6"/>
      <c r="F308" s="6"/>
      <c r="G308" s="6"/>
      <c r="H308" s="6"/>
      <c r="I308" s="6"/>
      <c r="J308" s="6"/>
      <c r="K308" s="6"/>
      <c r="L308" s="6"/>
      <c r="M308" s="7"/>
      <c r="N308" s="22"/>
      <c r="Q308" s="22"/>
      <c r="R308" s="22"/>
      <c r="S308" s="22"/>
      <c r="T308" s="22"/>
      <c r="U308" s="22"/>
      <c r="V308" s="22"/>
      <c r="W308" s="22"/>
      <c r="X308" s="22"/>
      <c r="Y308" s="22"/>
      <c r="Z308" s="22"/>
      <c r="AA308" s="22"/>
      <c r="AB308" s="22"/>
      <c r="AC308" s="22"/>
      <c r="AD308" s="22"/>
      <c r="AE308" s="22"/>
    </row>
    <row r="309" ht="69.0" customHeight="1">
      <c r="A309" s="129" t="s">
        <v>221</v>
      </c>
      <c r="B309" s="6"/>
      <c r="C309" s="6"/>
      <c r="D309" s="6"/>
      <c r="E309" s="6"/>
      <c r="F309" s="6"/>
      <c r="G309" s="6"/>
      <c r="H309" s="6"/>
      <c r="I309" s="6"/>
      <c r="J309" s="6"/>
      <c r="K309" s="6"/>
      <c r="L309" s="6"/>
      <c r="M309" s="7"/>
      <c r="N309" s="22"/>
      <c r="Q309" s="22"/>
      <c r="R309" s="22"/>
      <c r="S309" s="22"/>
      <c r="T309" s="22"/>
      <c r="U309" s="22"/>
      <c r="V309" s="22"/>
      <c r="W309" s="22"/>
      <c r="X309" s="22"/>
      <c r="Y309" s="22"/>
      <c r="Z309" s="22"/>
      <c r="AA309" s="22"/>
      <c r="AB309" s="22"/>
      <c r="AC309" s="22"/>
      <c r="AD309" s="22"/>
      <c r="AE309" s="22"/>
    </row>
    <row r="310" ht="15.75" customHeight="1">
      <c r="A310" s="118"/>
      <c r="B310" s="9"/>
      <c r="C310" s="9"/>
      <c r="D310" s="9"/>
      <c r="E310" s="9"/>
      <c r="F310" s="9"/>
      <c r="G310" s="9"/>
      <c r="H310" s="9"/>
      <c r="I310" s="9"/>
      <c r="J310" s="9"/>
      <c r="K310" s="9"/>
      <c r="L310" s="9"/>
      <c r="M310" s="10"/>
    </row>
    <row r="311" ht="15.75" customHeight="1">
      <c r="A311" s="119" t="s">
        <v>92</v>
      </c>
      <c r="B311" s="33"/>
      <c r="C311" s="33"/>
      <c r="D311" s="33"/>
      <c r="E311" s="33"/>
      <c r="F311" s="33"/>
      <c r="G311" s="33"/>
      <c r="H311" s="33"/>
      <c r="I311" s="33"/>
      <c r="J311" s="33"/>
      <c r="K311" s="33"/>
      <c r="L311" s="33"/>
      <c r="M311" s="34"/>
    </row>
    <row r="312" ht="15.75" customHeight="1">
      <c r="A312" s="120" t="s">
        <v>230</v>
      </c>
      <c r="B312" s="6"/>
      <c r="C312" s="6"/>
      <c r="D312" s="6"/>
      <c r="E312" s="6"/>
      <c r="F312" s="6"/>
      <c r="G312" s="6"/>
      <c r="H312" s="6"/>
      <c r="I312" s="6"/>
      <c r="J312" s="6"/>
      <c r="K312" s="6"/>
      <c r="L312" s="6"/>
      <c r="M312" s="36"/>
    </row>
    <row r="313" ht="15.75" customHeight="1">
      <c r="A313" s="120" t="s">
        <v>231</v>
      </c>
      <c r="B313" s="6"/>
      <c r="C313" s="6"/>
      <c r="D313" s="6"/>
      <c r="E313" s="6"/>
      <c r="F313" s="6"/>
      <c r="G313" s="6"/>
      <c r="H313" s="6"/>
      <c r="I313" s="6"/>
      <c r="J313" s="6"/>
      <c r="K313" s="6"/>
      <c r="L313" s="6"/>
      <c r="M313" s="36"/>
    </row>
    <row r="314">
      <c r="A314" s="121" t="s">
        <v>232</v>
      </c>
      <c r="B314" s="6"/>
      <c r="C314" s="6"/>
      <c r="D314" s="6"/>
      <c r="E314" s="6"/>
      <c r="F314" s="6"/>
      <c r="G314" s="6"/>
      <c r="H314" s="6"/>
      <c r="I314" s="6"/>
      <c r="J314" s="6"/>
      <c r="K314" s="6"/>
      <c r="L314" s="6"/>
      <c r="M314" s="36"/>
    </row>
    <row r="315" ht="15.75" customHeight="1">
      <c r="A315" s="120" t="s">
        <v>233</v>
      </c>
      <c r="B315" s="6"/>
      <c r="C315" s="6"/>
      <c r="D315" s="6"/>
      <c r="E315" s="6"/>
      <c r="F315" s="6"/>
      <c r="G315" s="6"/>
      <c r="H315" s="6"/>
      <c r="I315" s="6"/>
      <c r="J315" s="6"/>
      <c r="K315" s="6"/>
      <c r="L315" s="6"/>
      <c r="M315" s="36"/>
    </row>
    <row r="316" ht="15.75" customHeight="1">
      <c r="A316" s="38"/>
      <c r="B316" s="6"/>
      <c r="C316" s="6"/>
      <c r="D316" s="6"/>
      <c r="E316" s="6"/>
      <c r="F316" s="6"/>
      <c r="G316" s="6"/>
      <c r="H316" s="6"/>
      <c r="I316" s="6"/>
      <c r="J316" s="6"/>
      <c r="K316" s="6"/>
      <c r="L316" s="6"/>
      <c r="M316" s="36"/>
    </row>
    <row r="317" ht="15.75" customHeight="1">
      <c r="A317" s="38"/>
      <c r="B317" s="6"/>
      <c r="C317" s="6"/>
      <c r="D317" s="6"/>
      <c r="E317" s="6"/>
      <c r="F317" s="6"/>
      <c r="G317" s="6"/>
      <c r="H317" s="6"/>
      <c r="I317" s="6"/>
      <c r="J317" s="6"/>
      <c r="K317" s="6"/>
      <c r="L317" s="6"/>
      <c r="M317" s="36"/>
    </row>
    <row r="318" ht="15.75" customHeight="1">
      <c r="A318" s="38" t="s">
        <v>97</v>
      </c>
      <c r="B318" s="6"/>
      <c r="C318" s="6"/>
      <c r="D318" s="6"/>
      <c r="E318" s="6"/>
      <c r="F318" s="6"/>
      <c r="G318" s="6"/>
      <c r="H318" s="6"/>
      <c r="I318" s="6"/>
      <c r="J318" s="6"/>
      <c r="K318" s="6"/>
      <c r="L318" s="6"/>
      <c r="M318" s="36"/>
    </row>
    <row r="319" ht="15.75" customHeight="1">
      <c r="A319" s="122" t="s">
        <v>207</v>
      </c>
      <c r="B319" s="6"/>
      <c r="C319" s="6"/>
      <c r="D319" s="6"/>
      <c r="E319" s="6"/>
      <c r="F319" s="6"/>
      <c r="G319" s="6"/>
      <c r="H319" s="6"/>
      <c r="I319" s="6"/>
      <c r="J319" s="6"/>
      <c r="K319" s="6"/>
      <c r="L319" s="6"/>
      <c r="M319" s="36"/>
    </row>
    <row r="320" ht="15.75" customHeight="1">
      <c r="A320" s="40" t="s">
        <v>99</v>
      </c>
      <c r="B320" s="41"/>
      <c r="C320" s="41"/>
      <c r="D320" s="41"/>
      <c r="E320" s="41"/>
      <c r="F320" s="41"/>
      <c r="G320" s="41"/>
      <c r="H320" s="41"/>
      <c r="I320" s="41"/>
      <c r="J320" s="41"/>
      <c r="K320" s="41"/>
      <c r="L320" s="41"/>
      <c r="M320" s="42"/>
    </row>
    <row r="321" ht="15.75" customHeight="1">
      <c r="A321" s="123" t="s">
        <v>100</v>
      </c>
      <c r="B321" s="20"/>
      <c r="C321" s="20"/>
      <c r="D321" s="20"/>
      <c r="E321" s="20"/>
      <c r="F321" s="20"/>
      <c r="G321" s="20"/>
      <c r="H321" s="20"/>
      <c r="I321" s="20"/>
      <c r="J321" s="20"/>
      <c r="K321" s="20"/>
      <c r="L321" s="20"/>
      <c r="M321" s="98"/>
    </row>
    <row r="322" ht="15.75" customHeight="1">
      <c r="A322" s="124"/>
      <c r="B322" s="125"/>
      <c r="C322" s="125"/>
      <c r="D322" s="125"/>
      <c r="E322" s="125"/>
      <c r="F322" s="125"/>
      <c r="G322" s="125"/>
      <c r="H322" s="125"/>
      <c r="I322" s="125"/>
      <c r="J322" s="125"/>
      <c r="K322" s="125"/>
      <c r="L322" s="125"/>
      <c r="M322" s="126"/>
    </row>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sheetData>
  <mergeCells count="712">
    <mergeCell ref="A20:B20"/>
    <mergeCell ref="C20:D20"/>
    <mergeCell ref="E20:F20"/>
    <mergeCell ref="G20:M20"/>
    <mergeCell ref="A21:B21"/>
    <mergeCell ref="C21:D21"/>
    <mergeCell ref="E21:F21"/>
    <mergeCell ref="G21:M21"/>
    <mergeCell ref="C22:D22"/>
    <mergeCell ref="E22:F22"/>
    <mergeCell ref="G22:M22"/>
    <mergeCell ref="E24:F24"/>
    <mergeCell ref="G24:M24"/>
    <mergeCell ref="A22:B22"/>
    <mergeCell ref="A23:B23"/>
    <mergeCell ref="C23:D23"/>
    <mergeCell ref="E23:F23"/>
    <mergeCell ref="G23:M23"/>
    <mergeCell ref="A24:B24"/>
    <mergeCell ref="C24:D24"/>
    <mergeCell ref="I5:K5"/>
    <mergeCell ref="L5:M5"/>
    <mergeCell ref="A1:M1"/>
    <mergeCell ref="Q1:S1"/>
    <mergeCell ref="A2:M2"/>
    <mergeCell ref="Q2:S2"/>
    <mergeCell ref="A3:M3"/>
    <mergeCell ref="A4:M4"/>
    <mergeCell ref="A5:G5"/>
    <mergeCell ref="A6:M6"/>
    <mergeCell ref="A7:M7"/>
    <mergeCell ref="A8:M8"/>
    <mergeCell ref="A9:M9"/>
    <mergeCell ref="A10:M10"/>
    <mergeCell ref="A11:M11"/>
    <mergeCell ref="A12:M12"/>
    <mergeCell ref="G18:M18"/>
    <mergeCell ref="G19:M19"/>
    <mergeCell ref="A13:M13"/>
    <mergeCell ref="A14:M14"/>
    <mergeCell ref="A15:M15"/>
    <mergeCell ref="A16:M16"/>
    <mergeCell ref="C17:D17"/>
    <mergeCell ref="E17:F17"/>
    <mergeCell ref="G17:M17"/>
    <mergeCell ref="A17:B17"/>
    <mergeCell ref="A18:B18"/>
    <mergeCell ref="C18:D18"/>
    <mergeCell ref="E18:F18"/>
    <mergeCell ref="A19:B19"/>
    <mergeCell ref="C19:D19"/>
    <mergeCell ref="E19:F19"/>
    <mergeCell ref="D28:F28"/>
    <mergeCell ref="G28:I28"/>
    <mergeCell ref="A25:B25"/>
    <mergeCell ref="C25:D25"/>
    <mergeCell ref="E25:F25"/>
    <mergeCell ref="G25:M25"/>
    <mergeCell ref="A26:M26"/>
    <mergeCell ref="A27:M27"/>
    <mergeCell ref="A28:C28"/>
    <mergeCell ref="J31:K31"/>
    <mergeCell ref="L31:M31"/>
    <mergeCell ref="J28:M28"/>
    <mergeCell ref="A29:M29"/>
    <mergeCell ref="A30:M30"/>
    <mergeCell ref="A31:C31"/>
    <mergeCell ref="D31:E31"/>
    <mergeCell ref="F31:G31"/>
    <mergeCell ref="H31:I31"/>
    <mergeCell ref="H33:I33"/>
    <mergeCell ref="J33:K33"/>
    <mergeCell ref="H34:I34"/>
    <mergeCell ref="J34:K34"/>
    <mergeCell ref="L34:M34"/>
    <mergeCell ref="H35:I35"/>
    <mergeCell ref="J35:K35"/>
    <mergeCell ref="L35:M35"/>
    <mergeCell ref="A32:C32"/>
    <mergeCell ref="D32:E32"/>
    <mergeCell ref="F32:G32"/>
    <mergeCell ref="H32:I32"/>
    <mergeCell ref="J32:K32"/>
    <mergeCell ref="L32:M32"/>
    <mergeCell ref="A33:C33"/>
    <mergeCell ref="L33:M33"/>
    <mergeCell ref="D33:E33"/>
    <mergeCell ref="F33:G33"/>
    <mergeCell ref="A34:C34"/>
    <mergeCell ref="D34:E34"/>
    <mergeCell ref="F34:G34"/>
    <mergeCell ref="D35:E35"/>
    <mergeCell ref="F35:G35"/>
    <mergeCell ref="A35:C35"/>
    <mergeCell ref="A36:C36"/>
    <mergeCell ref="D36:E36"/>
    <mergeCell ref="F36:G36"/>
    <mergeCell ref="H36:I36"/>
    <mergeCell ref="J36:K36"/>
    <mergeCell ref="L36:M36"/>
    <mergeCell ref="H38:I38"/>
    <mergeCell ref="J38:K38"/>
    <mergeCell ref="H39:I39"/>
    <mergeCell ref="J39:K39"/>
    <mergeCell ref="L39:M39"/>
    <mergeCell ref="H40:I40"/>
    <mergeCell ref="J40:K40"/>
    <mergeCell ref="L40:M40"/>
    <mergeCell ref="A37:C37"/>
    <mergeCell ref="D37:E37"/>
    <mergeCell ref="F37:G37"/>
    <mergeCell ref="H37:I37"/>
    <mergeCell ref="J37:K37"/>
    <mergeCell ref="L37:M37"/>
    <mergeCell ref="A38:C38"/>
    <mergeCell ref="L38:M38"/>
    <mergeCell ref="D38:E38"/>
    <mergeCell ref="F38:G38"/>
    <mergeCell ref="A39:C39"/>
    <mergeCell ref="D39:E39"/>
    <mergeCell ref="F39:G39"/>
    <mergeCell ref="D40:E40"/>
    <mergeCell ref="F40:G40"/>
    <mergeCell ref="A40:C40"/>
    <mergeCell ref="A41:C41"/>
    <mergeCell ref="D41:E41"/>
    <mergeCell ref="F41:G41"/>
    <mergeCell ref="H41:I41"/>
    <mergeCell ref="J41:K41"/>
    <mergeCell ref="L41:M41"/>
    <mergeCell ref="H43:I43"/>
    <mergeCell ref="J43:K43"/>
    <mergeCell ref="H44:I44"/>
    <mergeCell ref="J44:K44"/>
    <mergeCell ref="L44:M44"/>
    <mergeCell ref="H45:I45"/>
    <mergeCell ref="J45:K45"/>
    <mergeCell ref="L45:M45"/>
    <mergeCell ref="A42:C42"/>
    <mergeCell ref="D42:E42"/>
    <mergeCell ref="F42:G42"/>
    <mergeCell ref="H42:I42"/>
    <mergeCell ref="J42:K42"/>
    <mergeCell ref="L42:M42"/>
    <mergeCell ref="A43:C43"/>
    <mergeCell ref="L43:M43"/>
    <mergeCell ref="D43:E43"/>
    <mergeCell ref="F43:G43"/>
    <mergeCell ref="A44:C44"/>
    <mergeCell ref="D44:E44"/>
    <mergeCell ref="F44:G44"/>
    <mergeCell ref="D45:E45"/>
    <mergeCell ref="F45:G45"/>
    <mergeCell ref="H113:J113"/>
    <mergeCell ref="K113:M113"/>
    <mergeCell ref="B111:D111"/>
    <mergeCell ref="B112:D112"/>
    <mergeCell ref="E112:G112"/>
    <mergeCell ref="H112:J112"/>
    <mergeCell ref="K112:M112"/>
    <mergeCell ref="B113:D113"/>
    <mergeCell ref="E113:G113"/>
    <mergeCell ref="H117:J117"/>
    <mergeCell ref="K117:M117"/>
    <mergeCell ref="A114:J114"/>
    <mergeCell ref="K114:M114"/>
    <mergeCell ref="A115:M115"/>
    <mergeCell ref="A116:D116"/>
    <mergeCell ref="E116:M116"/>
    <mergeCell ref="B117:D117"/>
    <mergeCell ref="E117:G117"/>
    <mergeCell ref="B107:D107"/>
    <mergeCell ref="B108:D108"/>
    <mergeCell ref="E108:G108"/>
    <mergeCell ref="H108:J108"/>
    <mergeCell ref="K108:M108"/>
    <mergeCell ref="B109:D109"/>
    <mergeCell ref="E109:G109"/>
    <mergeCell ref="B110:D110"/>
    <mergeCell ref="E110:G110"/>
    <mergeCell ref="H110:J110"/>
    <mergeCell ref="K110:M110"/>
    <mergeCell ref="E111:G111"/>
    <mergeCell ref="H111:J111"/>
    <mergeCell ref="K111:M111"/>
    <mergeCell ref="A45:C45"/>
    <mergeCell ref="A46:M46"/>
    <mergeCell ref="A47:M47"/>
    <mergeCell ref="A48:M48"/>
    <mergeCell ref="A49:M49"/>
    <mergeCell ref="A50:M92"/>
    <mergeCell ref="A93:M93"/>
    <mergeCell ref="A94:M94"/>
    <mergeCell ref="A95:M95"/>
    <mergeCell ref="A96:M96"/>
    <mergeCell ref="A97:M97"/>
    <mergeCell ref="A98:M98"/>
    <mergeCell ref="A99:M99"/>
    <mergeCell ref="A100:M100"/>
    <mergeCell ref="H105:J105"/>
    <mergeCell ref="K105:M105"/>
    <mergeCell ref="A101:M101"/>
    <mergeCell ref="A102:M102"/>
    <mergeCell ref="A103:M103"/>
    <mergeCell ref="A104:D104"/>
    <mergeCell ref="E104:M104"/>
    <mergeCell ref="B105:D105"/>
    <mergeCell ref="E105:G105"/>
    <mergeCell ref="B106:D106"/>
    <mergeCell ref="E106:G106"/>
    <mergeCell ref="H106:J106"/>
    <mergeCell ref="K106:M106"/>
    <mergeCell ref="E107:G107"/>
    <mergeCell ref="H107:J107"/>
    <mergeCell ref="K107:M107"/>
    <mergeCell ref="H109:J109"/>
    <mergeCell ref="K109:M109"/>
    <mergeCell ref="H121:J121"/>
    <mergeCell ref="K121:M121"/>
    <mergeCell ref="A126:J126"/>
    <mergeCell ref="K126:M126"/>
    <mergeCell ref="A127:M127"/>
    <mergeCell ref="A128:D128"/>
    <mergeCell ref="E128:M128"/>
    <mergeCell ref="B129:D129"/>
    <mergeCell ref="E129:G129"/>
    <mergeCell ref="B130:D130"/>
    <mergeCell ref="E130:G130"/>
    <mergeCell ref="H130:J130"/>
    <mergeCell ref="K130:M130"/>
    <mergeCell ref="E131:G131"/>
    <mergeCell ref="H131:J131"/>
    <mergeCell ref="K131:M131"/>
    <mergeCell ref="H133:J133"/>
    <mergeCell ref="K133:M133"/>
    <mergeCell ref="B131:D131"/>
    <mergeCell ref="B132:D132"/>
    <mergeCell ref="E132:G132"/>
    <mergeCell ref="H132:J132"/>
    <mergeCell ref="K132:M132"/>
    <mergeCell ref="B133:D133"/>
    <mergeCell ref="E133:G133"/>
    <mergeCell ref="B118:D118"/>
    <mergeCell ref="E118:G118"/>
    <mergeCell ref="H118:J118"/>
    <mergeCell ref="K118:M118"/>
    <mergeCell ref="E119:G119"/>
    <mergeCell ref="H119:J119"/>
    <mergeCell ref="K119:M119"/>
    <mergeCell ref="B119:D119"/>
    <mergeCell ref="B120:D120"/>
    <mergeCell ref="E120:G120"/>
    <mergeCell ref="H120:J120"/>
    <mergeCell ref="K120:M120"/>
    <mergeCell ref="B121:D121"/>
    <mergeCell ref="E121:G121"/>
    <mergeCell ref="B122:D122"/>
    <mergeCell ref="E122:G122"/>
    <mergeCell ref="H122:J122"/>
    <mergeCell ref="K122:M122"/>
    <mergeCell ref="E123:G123"/>
    <mergeCell ref="H123:J123"/>
    <mergeCell ref="K123:M123"/>
    <mergeCell ref="H125:J125"/>
    <mergeCell ref="K125:M125"/>
    <mergeCell ref="B123:D123"/>
    <mergeCell ref="B124:D124"/>
    <mergeCell ref="E124:G124"/>
    <mergeCell ref="H124:J124"/>
    <mergeCell ref="K124:M124"/>
    <mergeCell ref="B125:D125"/>
    <mergeCell ref="E125:G125"/>
    <mergeCell ref="H129:J129"/>
    <mergeCell ref="K129:M129"/>
    <mergeCell ref="H137:J137"/>
    <mergeCell ref="K137:M137"/>
    <mergeCell ref="H149:J149"/>
    <mergeCell ref="K149:M149"/>
    <mergeCell ref="B147:D147"/>
    <mergeCell ref="B148:D148"/>
    <mergeCell ref="E148:G148"/>
    <mergeCell ref="H148:J148"/>
    <mergeCell ref="K148:M148"/>
    <mergeCell ref="B149:D149"/>
    <mergeCell ref="E149:G149"/>
    <mergeCell ref="H153:J153"/>
    <mergeCell ref="K153:M153"/>
    <mergeCell ref="A150:J150"/>
    <mergeCell ref="K150:M150"/>
    <mergeCell ref="A151:M151"/>
    <mergeCell ref="A152:D152"/>
    <mergeCell ref="E152:M152"/>
    <mergeCell ref="B153:D153"/>
    <mergeCell ref="E153:G153"/>
    <mergeCell ref="B143:D143"/>
    <mergeCell ref="B144:D144"/>
    <mergeCell ref="E144:G144"/>
    <mergeCell ref="H144:J144"/>
    <mergeCell ref="K144:M144"/>
    <mergeCell ref="B145:D145"/>
    <mergeCell ref="E145:G145"/>
    <mergeCell ref="B146:D146"/>
    <mergeCell ref="E146:G146"/>
    <mergeCell ref="H146:J146"/>
    <mergeCell ref="K146:M146"/>
    <mergeCell ref="E147:G147"/>
    <mergeCell ref="H147:J147"/>
    <mergeCell ref="K147:M147"/>
    <mergeCell ref="B134:D134"/>
    <mergeCell ref="E134:G134"/>
    <mergeCell ref="H134:J134"/>
    <mergeCell ref="K134:M134"/>
    <mergeCell ref="E135:G135"/>
    <mergeCell ref="H135:J135"/>
    <mergeCell ref="K135:M135"/>
    <mergeCell ref="B135:D135"/>
    <mergeCell ref="B136:D136"/>
    <mergeCell ref="E136:G136"/>
    <mergeCell ref="H136:J136"/>
    <mergeCell ref="K136:M136"/>
    <mergeCell ref="B137:D137"/>
    <mergeCell ref="E137:G137"/>
    <mergeCell ref="H141:J141"/>
    <mergeCell ref="K141:M141"/>
    <mergeCell ref="A138:J138"/>
    <mergeCell ref="K138:M138"/>
    <mergeCell ref="A139:M139"/>
    <mergeCell ref="A140:D140"/>
    <mergeCell ref="E140:M140"/>
    <mergeCell ref="B141:D141"/>
    <mergeCell ref="E141:G141"/>
    <mergeCell ref="B142:D142"/>
    <mergeCell ref="E142:G142"/>
    <mergeCell ref="H142:J142"/>
    <mergeCell ref="K142:M142"/>
    <mergeCell ref="E143:G143"/>
    <mergeCell ref="H143:J143"/>
    <mergeCell ref="K143:M143"/>
    <mergeCell ref="H145:J145"/>
    <mergeCell ref="K145:M145"/>
    <mergeCell ref="H157:J157"/>
    <mergeCell ref="K157:M157"/>
    <mergeCell ref="A162:J162"/>
    <mergeCell ref="K162:M162"/>
    <mergeCell ref="A163:M163"/>
    <mergeCell ref="A164:D164"/>
    <mergeCell ref="E164:M164"/>
    <mergeCell ref="B165:D165"/>
    <mergeCell ref="E165:G165"/>
    <mergeCell ref="B166:D166"/>
    <mergeCell ref="E166:G166"/>
    <mergeCell ref="H166:J166"/>
    <mergeCell ref="K166:M166"/>
    <mergeCell ref="E167:G167"/>
    <mergeCell ref="H167:J167"/>
    <mergeCell ref="K167:M167"/>
    <mergeCell ref="H169:J169"/>
    <mergeCell ref="K169:M169"/>
    <mergeCell ref="B167:D167"/>
    <mergeCell ref="B168:D168"/>
    <mergeCell ref="E168:G168"/>
    <mergeCell ref="H168:J168"/>
    <mergeCell ref="K168:M168"/>
    <mergeCell ref="B169:D169"/>
    <mergeCell ref="E169:G169"/>
    <mergeCell ref="B154:D154"/>
    <mergeCell ref="E154:G154"/>
    <mergeCell ref="H154:J154"/>
    <mergeCell ref="K154:M154"/>
    <mergeCell ref="E155:G155"/>
    <mergeCell ref="H155:J155"/>
    <mergeCell ref="K155:M155"/>
    <mergeCell ref="B155:D155"/>
    <mergeCell ref="B156:D156"/>
    <mergeCell ref="E156:G156"/>
    <mergeCell ref="H156:J156"/>
    <mergeCell ref="K156:M156"/>
    <mergeCell ref="B157:D157"/>
    <mergeCell ref="E157:G157"/>
    <mergeCell ref="B158:D158"/>
    <mergeCell ref="E158:G158"/>
    <mergeCell ref="H158:J158"/>
    <mergeCell ref="K158:M158"/>
    <mergeCell ref="E159:G159"/>
    <mergeCell ref="H159:J159"/>
    <mergeCell ref="K159:M159"/>
    <mergeCell ref="H161:J161"/>
    <mergeCell ref="K161:M161"/>
    <mergeCell ref="B159:D159"/>
    <mergeCell ref="B160:D160"/>
    <mergeCell ref="E160:G160"/>
    <mergeCell ref="H160:J160"/>
    <mergeCell ref="K160:M160"/>
    <mergeCell ref="B161:D161"/>
    <mergeCell ref="E161:G161"/>
    <mergeCell ref="H165:J165"/>
    <mergeCell ref="K165:M165"/>
    <mergeCell ref="H173:J173"/>
    <mergeCell ref="K173:M173"/>
    <mergeCell ref="H185:J185"/>
    <mergeCell ref="K185:M185"/>
    <mergeCell ref="B183:D183"/>
    <mergeCell ref="B184:D184"/>
    <mergeCell ref="E184:G184"/>
    <mergeCell ref="H184:J184"/>
    <mergeCell ref="K184:M184"/>
    <mergeCell ref="B185:D185"/>
    <mergeCell ref="E185:G185"/>
    <mergeCell ref="H189:J189"/>
    <mergeCell ref="K189:M189"/>
    <mergeCell ref="A186:J186"/>
    <mergeCell ref="K186:M186"/>
    <mergeCell ref="A187:M187"/>
    <mergeCell ref="A188:D188"/>
    <mergeCell ref="E188:M188"/>
    <mergeCell ref="B189:D189"/>
    <mergeCell ref="E189:G189"/>
    <mergeCell ref="B215:D215"/>
    <mergeCell ref="B216:D216"/>
    <mergeCell ref="E216:G216"/>
    <mergeCell ref="H216:J216"/>
    <mergeCell ref="K216:M216"/>
    <mergeCell ref="B217:D217"/>
    <mergeCell ref="E217:G217"/>
    <mergeCell ref="B218:D218"/>
    <mergeCell ref="E218:G218"/>
    <mergeCell ref="H218:J218"/>
    <mergeCell ref="K218:M218"/>
    <mergeCell ref="E219:G219"/>
    <mergeCell ref="H219:J219"/>
    <mergeCell ref="K219:M219"/>
    <mergeCell ref="B206:D206"/>
    <mergeCell ref="E206:G206"/>
    <mergeCell ref="H206:J206"/>
    <mergeCell ref="K206:M206"/>
    <mergeCell ref="E207:G207"/>
    <mergeCell ref="H207:J207"/>
    <mergeCell ref="K207:M207"/>
    <mergeCell ref="B207:D207"/>
    <mergeCell ref="B208:D208"/>
    <mergeCell ref="E208:G208"/>
    <mergeCell ref="H208:J208"/>
    <mergeCell ref="K208:M208"/>
    <mergeCell ref="B209:D209"/>
    <mergeCell ref="E209:G209"/>
    <mergeCell ref="H213:J213"/>
    <mergeCell ref="K213:M213"/>
    <mergeCell ref="A210:J210"/>
    <mergeCell ref="K210:M210"/>
    <mergeCell ref="A211:M211"/>
    <mergeCell ref="A212:D212"/>
    <mergeCell ref="E212:M212"/>
    <mergeCell ref="B213:D213"/>
    <mergeCell ref="E213:G213"/>
    <mergeCell ref="B214:D214"/>
    <mergeCell ref="E214:G214"/>
    <mergeCell ref="H214:J214"/>
    <mergeCell ref="K214:M214"/>
    <mergeCell ref="E215:G215"/>
    <mergeCell ref="H215:J215"/>
    <mergeCell ref="K215:M215"/>
    <mergeCell ref="H217:J217"/>
    <mergeCell ref="K217:M217"/>
    <mergeCell ref="H229:J229"/>
    <mergeCell ref="K229:M229"/>
    <mergeCell ref="A282:B283"/>
    <mergeCell ref="C282:D283"/>
    <mergeCell ref="E282:F283"/>
    <mergeCell ref="G282:H282"/>
    <mergeCell ref="I282:I283"/>
    <mergeCell ref="J282:K283"/>
    <mergeCell ref="L282:M282"/>
    <mergeCell ref="A284:B284"/>
    <mergeCell ref="C284:D284"/>
    <mergeCell ref="E284:F284"/>
    <mergeCell ref="J284:K284"/>
    <mergeCell ref="C285:D285"/>
    <mergeCell ref="E285:F285"/>
    <mergeCell ref="J285:K285"/>
    <mergeCell ref="A285:B285"/>
    <mergeCell ref="A286:B286"/>
    <mergeCell ref="C286:D286"/>
    <mergeCell ref="E286:F286"/>
    <mergeCell ref="A287:B287"/>
    <mergeCell ref="C287:D287"/>
    <mergeCell ref="E287:F287"/>
    <mergeCell ref="C290:D290"/>
    <mergeCell ref="E290:F290"/>
    <mergeCell ref="A288:B288"/>
    <mergeCell ref="C288:D288"/>
    <mergeCell ref="E288:F288"/>
    <mergeCell ref="A289:B289"/>
    <mergeCell ref="C289:D289"/>
    <mergeCell ref="E289:F289"/>
    <mergeCell ref="A290:B290"/>
    <mergeCell ref="C293:D293"/>
    <mergeCell ref="E293:F293"/>
    <mergeCell ref="A294:B294"/>
    <mergeCell ref="C294:D294"/>
    <mergeCell ref="E294:F294"/>
    <mergeCell ref="A291:B291"/>
    <mergeCell ref="C291:D291"/>
    <mergeCell ref="E291:F291"/>
    <mergeCell ref="A292:B292"/>
    <mergeCell ref="C292:D292"/>
    <mergeCell ref="E292:F292"/>
    <mergeCell ref="A293:B293"/>
    <mergeCell ref="J293:K293"/>
    <mergeCell ref="J294:K294"/>
    <mergeCell ref="A295:M295"/>
    <mergeCell ref="A296:M296"/>
    <mergeCell ref="A297:M297"/>
    <mergeCell ref="A298:B298"/>
    <mergeCell ref="C298:M298"/>
    <mergeCell ref="A299:B299"/>
    <mergeCell ref="C299:M299"/>
    <mergeCell ref="A300:B300"/>
    <mergeCell ref="C300:M300"/>
    <mergeCell ref="A301:B301"/>
    <mergeCell ref="C301:M301"/>
    <mergeCell ref="A302:B302"/>
    <mergeCell ref="C302:M302"/>
    <mergeCell ref="A303:M303"/>
    <mergeCell ref="A304:M304"/>
    <mergeCell ref="A305:B305"/>
    <mergeCell ref="C305:M305"/>
    <mergeCell ref="A306:B306"/>
    <mergeCell ref="C306:M306"/>
    <mergeCell ref="A307:B307"/>
    <mergeCell ref="C307:M307"/>
    <mergeCell ref="A308:M308"/>
    <mergeCell ref="A309:M309"/>
    <mergeCell ref="A310:M310"/>
    <mergeCell ref="A311:M311"/>
    <mergeCell ref="A312:M312"/>
    <mergeCell ref="A320:M320"/>
    <mergeCell ref="A321:M321"/>
    <mergeCell ref="A322:M322"/>
    <mergeCell ref="A313:M313"/>
    <mergeCell ref="A314:M314"/>
    <mergeCell ref="A315:M315"/>
    <mergeCell ref="A316:M316"/>
    <mergeCell ref="A317:M317"/>
    <mergeCell ref="A318:M318"/>
    <mergeCell ref="A319:M319"/>
    <mergeCell ref="B226:D226"/>
    <mergeCell ref="E226:G226"/>
    <mergeCell ref="H226:J226"/>
    <mergeCell ref="K226:M226"/>
    <mergeCell ref="E227:G227"/>
    <mergeCell ref="H227:J227"/>
    <mergeCell ref="K227:M227"/>
    <mergeCell ref="B227:D227"/>
    <mergeCell ref="B228:D228"/>
    <mergeCell ref="E228:G228"/>
    <mergeCell ref="H228:J228"/>
    <mergeCell ref="K228:M228"/>
    <mergeCell ref="B229:D229"/>
    <mergeCell ref="E229:G229"/>
    <mergeCell ref="B230:D230"/>
    <mergeCell ref="E230:G230"/>
    <mergeCell ref="H230:J230"/>
    <mergeCell ref="K230:M230"/>
    <mergeCell ref="E231:G231"/>
    <mergeCell ref="H231:J231"/>
    <mergeCell ref="K231:M231"/>
    <mergeCell ref="H233:J233"/>
    <mergeCell ref="K233:M233"/>
    <mergeCell ref="B231:D231"/>
    <mergeCell ref="B232:D232"/>
    <mergeCell ref="E232:G232"/>
    <mergeCell ref="H232:J232"/>
    <mergeCell ref="K232:M232"/>
    <mergeCell ref="B233:D233"/>
    <mergeCell ref="E233:G233"/>
    <mergeCell ref="A234:J234"/>
    <mergeCell ref="K234:M234"/>
    <mergeCell ref="A235:M235"/>
    <mergeCell ref="A236:M278"/>
    <mergeCell ref="A279:M279"/>
    <mergeCell ref="A280:M280"/>
    <mergeCell ref="A281:M281"/>
    <mergeCell ref="J286:K286"/>
    <mergeCell ref="J287:K287"/>
    <mergeCell ref="J288:K288"/>
    <mergeCell ref="J289:K289"/>
    <mergeCell ref="J290:K290"/>
    <mergeCell ref="J291:K291"/>
    <mergeCell ref="J292:K292"/>
    <mergeCell ref="B179:D179"/>
    <mergeCell ref="B180:D180"/>
    <mergeCell ref="E180:G180"/>
    <mergeCell ref="H180:J180"/>
    <mergeCell ref="K180:M180"/>
    <mergeCell ref="B181:D181"/>
    <mergeCell ref="E181:G181"/>
    <mergeCell ref="B182:D182"/>
    <mergeCell ref="E182:G182"/>
    <mergeCell ref="H182:J182"/>
    <mergeCell ref="K182:M182"/>
    <mergeCell ref="E183:G183"/>
    <mergeCell ref="H183:J183"/>
    <mergeCell ref="K183:M183"/>
    <mergeCell ref="B170:D170"/>
    <mergeCell ref="E170:G170"/>
    <mergeCell ref="H170:J170"/>
    <mergeCell ref="K170:M170"/>
    <mergeCell ref="E171:G171"/>
    <mergeCell ref="H171:J171"/>
    <mergeCell ref="K171:M171"/>
    <mergeCell ref="B171:D171"/>
    <mergeCell ref="B172:D172"/>
    <mergeCell ref="E172:G172"/>
    <mergeCell ref="H172:J172"/>
    <mergeCell ref="K172:M172"/>
    <mergeCell ref="B173:D173"/>
    <mergeCell ref="E173:G173"/>
    <mergeCell ref="H177:J177"/>
    <mergeCell ref="K177:M177"/>
    <mergeCell ref="A174:J174"/>
    <mergeCell ref="K174:M174"/>
    <mergeCell ref="A175:M175"/>
    <mergeCell ref="A176:D176"/>
    <mergeCell ref="E176:M176"/>
    <mergeCell ref="B177:D177"/>
    <mergeCell ref="E177:G177"/>
    <mergeCell ref="B178:D178"/>
    <mergeCell ref="E178:G178"/>
    <mergeCell ref="H178:J178"/>
    <mergeCell ref="K178:M178"/>
    <mergeCell ref="E179:G179"/>
    <mergeCell ref="H179:J179"/>
    <mergeCell ref="K179:M179"/>
    <mergeCell ref="H181:J181"/>
    <mergeCell ref="K181:M181"/>
    <mergeCell ref="H193:J193"/>
    <mergeCell ref="K193:M193"/>
    <mergeCell ref="A198:J198"/>
    <mergeCell ref="K198:M198"/>
    <mergeCell ref="A199:M199"/>
    <mergeCell ref="A200:D200"/>
    <mergeCell ref="E200:M200"/>
    <mergeCell ref="B201:D201"/>
    <mergeCell ref="E201:G201"/>
    <mergeCell ref="B202:D202"/>
    <mergeCell ref="E202:G202"/>
    <mergeCell ref="H202:J202"/>
    <mergeCell ref="K202:M202"/>
    <mergeCell ref="E203:G203"/>
    <mergeCell ref="H203:J203"/>
    <mergeCell ref="K203:M203"/>
    <mergeCell ref="H205:J205"/>
    <mergeCell ref="K205:M205"/>
    <mergeCell ref="B203:D203"/>
    <mergeCell ref="B204:D204"/>
    <mergeCell ref="E204:G204"/>
    <mergeCell ref="H204:J204"/>
    <mergeCell ref="K204:M204"/>
    <mergeCell ref="B205:D205"/>
    <mergeCell ref="E205:G205"/>
    <mergeCell ref="B190:D190"/>
    <mergeCell ref="E190:G190"/>
    <mergeCell ref="H190:J190"/>
    <mergeCell ref="K190:M190"/>
    <mergeCell ref="E191:G191"/>
    <mergeCell ref="H191:J191"/>
    <mergeCell ref="K191:M191"/>
    <mergeCell ref="B191:D191"/>
    <mergeCell ref="B192:D192"/>
    <mergeCell ref="E192:G192"/>
    <mergeCell ref="H192:J192"/>
    <mergeCell ref="K192:M192"/>
    <mergeCell ref="B193:D193"/>
    <mergeCell ref="E193:G193"/>
    <mergeCell ref="B194:D194"/>
    <mergeCell ref="E194:G194"/>
    <mergeCell ref="H194:J194"/>
    <mergeCell ref="K194:M194"/>
    <mergeCell ref="E195:G195"/>
    <mergeCell ref="H195:J195"/>
    <mergeCell ref="K195:M195"/>
    <mergeCell ref="H197:J197"/>
    <mergeCell ref="K197:M197"/>
    <mergeCell ref="B195:D195"/>
    <mergeCell ref="B196:D196"/>
    <mergeCell ref="E196:G196"/>
    <mergeCell ref="H196:J196"/>
    <mergeCell ref="K196:M196"/>
    <mergeCell ref="B197:D197"/>
    <mergeCell ref="E197:G197"/>
    <mergeCell ref="H201:J201"/>
    <mergeCell ref="K201:M201"/>
    <mergeCell ref="H209:J209"/>
    <mergeCell ref="K209:M209"/>
    <mergeCell ref="H221:J221"/>
    <mergeCell ref="K221:M221"/>
    <mergeCell ref="B219:D219"/>
    <mergeCell ref="B220:D220"/>
    <mergeCell ref="E220:G220"/>
    <mergeCell ref="H220:J220"/>
    <mergeCell ref="K220:M220"/>
    <mergeCell ref="B221:D221"/>
    <mergeCell ref="E221:G221"/>
    <mergeCell ref="H225:J225"/>
    <mergeCell ref="K225:M225"/>
    <mergeCell ref="A222:J222"/>
    <mergeCell ref="K222:M222"/>
    <mergeCell ref="A223:M223"/>
    <mergeCell ref="A224:D224"/>
    <mergeCell ref="E224:M224"/>
    <mergeCell ref="B225:D225"/>
    <mergeCell ref="E225:G225"/>
  </mergeCells>
  <hyperlinks>
    <hyperlink r:id="rId2" ref="Q51"/>
    <hyperlink r:id="rId3" ref="Q53"/>
    <hyperlink r:id="rId4" ref="Q55"/>
    <hyperlink r:id="rId5" ref="O284"/>
    <hyperlink r:id="rId6" ref="O286"/>
    <hyperlink r:id="rId7" ref="O288"/>
    <hyperlink r:id="rId8" ref="O289"/>
    <hyperlink r:id="rId9" ref="O293"/>
  </hyperlinks>
  <printOptions/>
  <pageMargins bottom="0.75" footer="0.0" header="0.0" left="0.7" right="0.7" top="0.75"/>
  <pageSetup orientation="landscape"/>
  <drawing r:id="rId10"/>
  <legacyDrawing r:id="rId1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0"/>
    <col customWidth="1" min="2" max="2" width="9.43"/>
    <col customWidth="1" min="3" max="4" width="8.43"/>
    <col customWidth="1" min="5" max="5" width="9.29"/>
    <col customWidth="1" min="6" max="6" width="9.71"/>
    <col customWidth="1" min="7" max="7" width="10.14"/>
    <col customWidth="1" min="8" max="8" width="9.0"/>
    <col customWidth="1" min="9" max="9" width="8.71"/>
    <col customWidth="1" min="10" max="10" width="7.71"/>
    <col customWidth="1" min="11" max="11" width="9.0"/>
    <col customWidth="1" min="12" max="12" width="9.57"/>
    <col customWidth="1" min="13" max="13" width="9.43"/>
    <col customWidth="1" min="14" max="31" width="10.71"/>
  </cols>
  <sheetData>
    <row r="1">
      <c r="A1" s="1"/>
      <c r="B1" s="2"/>
      <c r="C1" s="2"/>
      <c r="D1" s="2"/>
      <c r="E1" s="2"/>
      <c r="F1" s="2"/>
      <c r="G1" s="2"/>
      <c r="H1" s="2"/>
      <c r="I1" s="2"/>
      <c r="J1" s="2"/>
      <c r="K1" s="2"/>
      <c r="L1" s="2"/>
      <c r="M1" s="2"/>
      <c r="P1" s="44"/>
      <c r="Q1" s="45" t="s">
        <v>101</v>
      </c>
      <c r="R1" s="6"/>
      <c r="S1" s="7"/>
    </row>
    <row r="2">
      <c r="A2" s="3" t="s">
        <v>0</v>
      </c>
      <c r="B2" s="2"/>
      <c r="C2" s="2"/>
      <c r="D2" s="2"/>
      <c r="E2" s="2"/>
      <c r="F2" s="2"/>
      <c r="G2" s="2"/>
      <c r="H2" s="2"/>
      <c r="I2" s="2"/>
      <c r="J2" s="2"/>
      <c r="K2" s="2"/>
      <c r="L2" s="2"/>
      <c r="M2" s="4"/>
      <c r="P2" s="46"/>
      <c r="Q2" s="45" t="s">
        <v>102</v>
      </c>
      <c r="R2" s="6"/>
      <c r="S2" s="7"/>
    </row>
    <row r="3">
      <c r="A3" s="47" t="s">
        <v>103</v>
      </c>
      <c r="B3" s="6"/>
      <c r="C3" s="6"/>
      <c r="D3" s="6"/>
      <c r="E3" s="6"/>
      <c r="F3" s="6"/>
      <c r="G3" s="6"/>
      <c r="H3" s="6"/>
      <c r="I3" s="6"/>
      <c r="J3" s="6"/>
      <c r="K3" s="6"/>
      <c r="L3" s="6"/>
      <c r="M3" s="7"/>
    </row>
    <row r="4">
      <c r="A4" s="48"/>
      <c r="B4" s="6"/>
      <c r="C4" s="6"/>
      <c r="D4" s="6"/>
      <c r="E4" s="6"/>
      <c r="F4" s="6"/>
      <c r="G4" s="6"/>
      <c r="H4" s="6"/>
      <c r="I4" s="6"/>
      <c r="J4" s="6"/>
      <c r="K4" s="6"/>
      <c r="L4" s="6"/>
      <c r="M4" s="7"/>
    </row>
    <row r="5">
      <c r="A5" s="49" t="s">
        <v>104</v>
      </c>
      <c r="B5" s="6"/>
      <c r="C5" s="6"/>
      <c r="D5" s="6"/>
      <c r="E5" s="6"/>
      <c r="F5" s="6"/>
      <c r="G5" s="7"/>
      <c r="H5" s="50" t="s">
        <v>105</v>
      </c>
      <c r="I5" s="51">
        <v>9300.0</v>
      </c>
      <c r="J5" s="6"/>
      <c r="K5" s="7"/>
      <c r="L5" s="49" t="s">
        <v>106</v>
      </c>
      <c r="M5" s="7"/>
    </row>
    <row r="6">
      <c r="A6" s="48"/>
      <c r="B6" s="6"/>
      <c r="C6" s="6"/>
      <c r="D6" s="6"/>
      <c r="E6" s="6"/>
      <c r="F6" s="6"/>
      <c r="G6" s="6"/>
      <c r="H6" s="6"/>
      <c r="I6" s="6"/>
      <c r="J6" s="6"/>
      <c r="K6" s="6"/>
      <c r="L6" s="6"/>
      <c r="M6" s="7"/>
    </row>
    <row r="7">
      <c r="A7" s="52" t="s">
        <v>107</v>
      </c>
      <c r="B7" s="6"/>
      <c r="C7" s="6"/>
      <c r="D7" s="6"/>
      <c r="E7" s="6"/>
      <c r="F7" s="6"/>
      <c r="G7" s="6"/>
      <c r="H7" s="6"/>
      <c r="I7" s="6"/>
      <c r="J7" s="6"/>
      <c r="K7" s="6"/>
      <c r="L7" s="6"/>
      <c r="M7" s="7"/>
    </row>
    <row r="8">
      <c r="A8" s="53" t="s">
        <v>108</v>
      </c>
      <c r="B8" s="6"/>
      <c r="C8" s="6"/>
      <c r="D8" s="6"/>
      <c r="E8" s="6"/>
      <c r="F8" s="6"/>
      <c r="G8" s="6"/>
      <c r="H8" s="6"/>
      <c r="I8" s="6"/>
      <c r="J8" s="6"/>
      <c r="K8" s="6"/>
      <c r="L8" s="6"/>
      <c r="M8" s="7"/>
    </row>
    <row r="9">
      <c r="A9" s="53" t="s">
        <v>109</v>
      </c>
      <c r="B9" s="6"/>
      <c r="C9" s="6"/>
      <c r="D9" s="6"/>
      <c r="E9" s="6"/>
      <c r="F9" s="6"/>
      <c r="G9" s="6"/>
      <c r="H9" s="6"/>
      <c r="I9" s="6"/>
      <c r="J9" s="6"/>
      <c r="K9" s="6"/>
      <c r="L9" s="6"/>
      <c r="M9" s="7"/>
    </row>
    <row r="10">
      <c r="A10" s="53" t="s">
        <v>110</v>
      </c>
      <c r="B10" s="6"/>
      <c r="C10" s="6"/>
      <c r="D10" s="6"/>
      <c r="E10" s="6"/>
      <c r="F10" s="6"/>
      <c r="G10" s="6"/>
      <c r="H10" s="6"/>
      <c r="I10" s="6"/>
      <c r="J10" s="6"/>
      <c r="K10" s="6"/>
      <c r="L10" s="6"/>
      <c r="M10" s="7"/>
    </row>
    <row r="11">
      <c r="A11" s="53" t="s">
        <v>111</v>
      </c>
      <c r="B11" s="6"/>
      <c r="C11" s="6"/>
      <c r="D11" s="6"/>
      <c r="E11" s="6"/>
      <c r="F11" s="6"/>
      <c r="G11" s="6"/>
      <c r="H11" s="6"/>
      <c r="I11" s="6"/>
      <c r="J11" s="6"/>
      <c r="K11" s="6"/>
      <c r="L11" s="6"/>
      <c r="M11" s="7"/>
    </row>
    <row r="12">
      <c r="A12" s="53" t="s">
        <v>112</v>
      </c>
      <c r="B12" s="6"/>
      <c r="C12" s="6"/>
      <c r="D12" s="6"/>
      <c r="E12" s="6"/>
      <c r="F12" s="6"/>
      <c r="G12" s="6"/>
      <c r="H12" s="6"/>
      <c r="I12" s="6"/>
      <c r="J12" s="6"/>
      <c r="K12" s="6"/>
      <c r="L12" s="6"/>
      <c r="M12" s="7"/>
    </row>
    <row r="13">
      <c r="A13" s="53"/>
      <c r="B13" s="6"/>
      <c r="C13" s="6"/>
      <c r="D13" s="6"/>
      <c r="E13" s="6"/>
      <c r="F13" s="6"/>
      <c r="G13" s="6"/>
      <c r="H13" s="6"/>
      <c r="I13" s="6"/>
      <c r="J13" s="6"/>
      <c r="K13" s="6"/>
      <c r="L13" s="6"/>
      <c r="M13" s="7"/>
    </row>
    <row r="14">
      <c r="A14" s="53"/>
      <c r="B14" s="6"/>
      <c r="C14" s="6"/>
      <c r="D14" s="6"/>
      <c r="E14" s="6"/>
      <c r="F14" s="6"/>
      <c r="G14" s="6"/>
      <c r="H14" s="6"/>
      <c r="I14" s="6"/>
      <c r="J14" s="6"/>
      <c r="K14" s="6"/>
      <c r="L14" s="6"/>
      <c r="M14" s="7"/>
    </row>
    <row r="15">
      <c r="A15" s="128" t="s">
        <v>234</v>
      </c>
      <c r="B15" s="6"/>
      <c r="C15" s="6"/>
      <c r="D15" s="6"/>
      <c r="E15" s="6"/>
      <c r="F15" s="6"/>
      <c r="G15" s="6"/>
      <c r="H15" s="6"/>
      <c r="I15" s="6"/>
      <c r="J15" s="6"/>
      <c r="K15" s="6"/>
      <c r="L15" s="6"/>
      <c r="M15" s="7"/>
    </row>
    <row r="16">
      <c r="A16" s="55" t="s">
        <v>114</v>
      </c>
      <c r="B16" s="6"/>
      <c r="C16" s="6"/>
      <c r="D16" s="6"/>
      <c r="E16" s="6"/>
      <c r="F16" s="6"/>
      <c r="G16" s="6"/>
      <c r="H16" s="6"/>
      <c r="I16" s="6"/>
      <c r="J16" s="6"/>
      <c r="K16" s="6"/>
      <c r="L16" s="6"/>
      <c r="M16" s="7"/>
    </row>
    <row r="17">
      <c r="A17" s="56" t="s">
        <v>115</v>
      </c>
      <c r="B17" s="7"/>
      <c r="C17" s="57" t="s">
        <v>116</v>
      </c>
      <c r="D17" s="7"/>
      <c r="E17" s="57" t="s">
        <v>117</v>
      </c>
      <c r="F17" s="7"/>
      <c r="G17" s="57" t="s">
        <v>118</v>
      </c>
      <c r="H17" s="6"/>
      <c r="I17" s="6"/>
      <c r="J17" s="6"/>
      <c r="K17" s="6"/>
      <c r="L17" s="6"/>
      <c r="M17" s="7"/>
    </row>
    <row r="18">
      <c r="A18" s="58"/>
      <c r="B18" s="7"/>
      <c r="C18" s="58"/>
      <c r="D18" s="7"/>
      <c r="E18" s="59">
        <f t="shared" ref="E18:E25" si="1">C18/$I$5</f>
        <v>0</v>
      </c>
      <c r="F18" s="7"/>
      <c r="G18" s="60"/>
      <c r="H18" s="6"/>
      <c r="I18" s="6"/>
      <c r="J18" s="6"/>
      <c r="K18" s="6"/>
      <c r="L18" s="6"/>
      <c r="M18" s="7"/>
    </row>
    <row r="19">
      <c r="A19" s="58"/>
      <c r="B19" s="7"/>
      <c r="C19" s="58"/>
      <c r="D19" s="7"/>
      <c r="E19" s="59">
        <f t="shared" si="1"/>
        <v>0</v>
      </c>
      <c r="F19" s="7"/>
      <c r="G19" s="60"/>
      <c r="H19" s="6"/>
      <c r="I19" s="6"/>
      <c r="J19" s="6"/>
      <c r="K19" s="6"/>
      <c r="L19" s="6"/>
      <c r="M19" s="7"/>
    </row>
    <row r="20">
      <c r="A20" s="58"/>
      <c r="B20" s="7"/>
      <c r="C20" s="58"/>
      <c r="D20" s="7"/>
      <c r="E20" s="59">
        <f t="shared" si="1"/>
        <v>0</v>
      </c>
      <c r="F20" s="7"/>
      <c r="G20" s="60"/>
      <c r="H20" s="6"/>
      <c r="I20" s="6"/>
      <c r="J20" s="6"/>
      <c r="K20" s="6"/>
      <c r="L20" s="6"/>
      <c r="M20" s="7"/>
    </row>
    <row r="21">
      <c r="A21" s="58"/>
      <c r="B21" s="7"/>
      <c r="C21" s="58"/>
      <c r="D21" s="7"/>
      <c r="E21" s="59">
        <f t="shared" si="1"/>
        <v>0</v>
      </c>
      <c r="F21" s="7"/>
      <c r="G21" s="60"/>
      <c r="H21" s="6"/>
      <c r="I21" s="6"/>
      <c r="J21" s="6"/>
      <c r="K21" s="6"/>
      <c r="L21" s="6"/>
      <c r="M21" s="7"/>
    </row>
    <row r="22">
      <c r="A22" s="58"/>
      <c r="B22" s="7"/>
      <c r="C22" s="58"/>
      <c r="D22" s="7"/>
      <c r="E22" s="59">
        <f t="shared" si="1"/>
        <v>0</v>
      </c>
      <c r="F22" s="7"/>
      <c r="G22" s="60"/>
      <c r="H22" s="6"/>
      <c r="I22" s="6"/>
      <c r="J22" s="6"/>
      <c r="K22" s="6"/>
      <c r="L22" s="6"/>
      <c r="M22" s="7"/>
    </row>
    <row r="23">
      <c r="A23" s="58"/>
      <c r="B23" s="7"/>
      <c r="C23" s="58"/>
      <c r="D23" s="7"/>
      <c r="E23" s="59">
        <f t="shared" si="1"/>
        <v>0</v>
      </c>
      <c r="F23" s="7"/>
      <c r="G23" s="60"/>
      <c r="H23" s="6"/>
      <c r="I23" s="6"/>
      <c r="J23" s="6"/>
      <c r="K23" s="6"/>
      <c r="L23" s="6"/>
      <c r="M23" s="7"/>
    </row>
    <row r="24">
      <c r="A24" s="58"/>
      <c r="B24" s="7"/>
      <c r="C24" s="58"/>
      <c r="D24" s="7"/>
      <c r="E24" s="59">
        <f t="shared" si="1"/>
        <v>0</v>
      </c>
      <c r="F24" s="7"/>
      <c r="G24" s="60"/>
      <c r="H24" s="6"/>
      <c r="I24" s="6"/>
      <c r="J24" s="6"/>
      <c r="K24" s="6"/>
      <c r="L24" s="6"/>
      <c r="M24" s="7"/>
    </row>
    <row r="25">
      <c r="A25" s="58"/>
      <c r="B25" s="7"/>
      <c r="C25" s="58"/>
      <c r="D25" s="7"/>
      <c r="E25" s="59">
        <f t="shared" si="1"/>
        <v>0</v>
      </c>
      <c r="F25" s="7"/>
      <c r="G25" s="60"/>
      <c r="H25" s="6"/>
      <c r="I25" s="6"/>
      <c r="J25" s="6"/>
      <c r="K25" s="6"/>
      <c r="L25" s="6"/>
      <c r="M25" s="7"/>
    </row>
    <row r="26">
      <c r="A26" s="61"/>
      <c r="B26" s="6"/>
      <c r="C26" s="6"/>
      <c r="D26" s="6"/>
      <c r="E26" s="6"/>
      <c r="F26" s="6"/>
      <c r="G26" s="6"/>
      <c r="H26" s="6"/>
      <c r="I26" s="6"/>
      <c r="J26" s="6"/>
      <c r="K26" s="6"/>
      <c r="L26" s="6"/>
      <c r="M26" s="7"/>
    </row>
    <row r="27">
      <c r="A27" s="55" t="s">
        <v>119</v>
      </c>
      <c r="B27" s="6"/>
      <c r="C27" s="6"/>
      <c r="D27" s="6"/>
      <c r="E27" s="6"/>
      <c r="F27" s="6"/>
      <c r="G27" s="6"/>
      <c r="H27" s="6"/>
      <c r="I27" s="6"/>
      <c r="J27" s="6"/>
      <c r="K27" s="6"/>
      <c r="L27" s="6"/>
      <c r="M27" s="7"/>
    </row>
    <row r="28">
      <c r="A28" s="62" t="s">
        <v>11</v>
      </c>
      <c r="B28" s="6"/>
      <c r="C28" s="7"/>
      <c r="D28" s="63">
        <f>SUM(C18:D25)</f>
        <v>0</v>
      </c>
      <c r="E28" s="6"/>
      <c r="F28" s="7"/>
      <c r="G28" s="62" t="s">
        <v>12</v>
      </c>
      <c r="H28" s="6"/>
      <c r="I28" s="7"/>
      <c r="J28" s="64">
        <f>D28/9300</f>
        <v>0</v>
      </c>
      <c r="K28" s="6"/>
      <c r="L28" s="6"/>
      <c r="M28" s="7"/>
    </row>
    <row r="29" ht="29.25" customHeight="1">
      <c r="A29" s="65"/>
      <c r="B29" s="66"/>
      <c r="C29" s="66"/>
      <c r="D29" s="66"/>
      <c r="E29" s="66"/>
      <c r="F29" s="66"/>
      <c r="G29" s="66"/>
      <c r="H29" s="66"/>
      <c r="I29" s="66"/>
      <c r="J29" s="66"/>
      <c r="K29" s="66"/>
      <c r="L29" s="66"/>
      <c r="M29" s="67"/>
    </row>
    <row r="30" ht="15.75" customHeight="1">
      <c r="A30" s="55" t="s">
        <v>120</v>
      </c>
      <c r="B30" s="6"/>
      <c r="C30" s="6"/>
      <c r="D30" s="6"/>
      <c r="E30" s="6"/>
      <c r="F30" s="6"/>
      <c r="G30" s="6"/>
      <c r="H30" s="6"/>
      <c r="I30" s="6"/>
      <c r="J30" s="6"/>
      <c r="K30" s="6"/>
      <c r="L30" s="6"/>
      <c r="M30" s="7"/>
    </row>
    <row r="31" ht="15.75" customHeight="1">
      <c r="A31" s="62" t="s">
        <v>121</v>
      </c>
      <c r="B31" s="6"/>
      <c r="C31" s="6"/>
      <c r="D31" s="68" t="s">
        <v>122</v>
      </c>
      <c r="E31" s="6"/>
      <c r="F31" s="62" t="s">
        <v>123</v>
      </c>
      <c r="G31" s="6"/>
      <c r="H31" s="62" t="s">
        <v>117</v>
      </c>
      <c r="I31" s="7"/>
      <c r="J31" s="62" t="s">
        <v>124</v>
      </c>
      <c r="K31" s="7"/>
      <c r="L31" s="62" t="s">
        <v>125</v>
      </c>
      <c r="M31" s="6"/>
    </row>
    <row r="32" ht="15.75" customHeight="1">
      <c r="A32" s="69" t="s">
        <v>126</v>
      </c>
      <c r="B32" s="6"/>
      <c r="C32" s="6"/>
      <c r="D32" s="69"/>
      <c r="E32" s="6"/>
      <c r="F32" s="69"/>
      <c r="G32" s="6"/>
      <c r="H32" s="69"/>
      <c r="I32" s="6"/>
      <c r="J32" s="69">
        <v>0.019</v>
      </c>
      <c r="K32" s="7"/>
      <c r="L32" s="69"/>
      <c r="M32" s="6"/>
    </row>
    <row r="33" ht="15.75" customHeight="1">
      <c r="A33" s="69" t="s">
        <v>127</v>
      </c>
      <c r="B33" s="6"/>
      <c r="C33" s="6"/>
      <c r="D33" s="69"/>
      <c r="E33" s="6"/>
      <c r="F33" s="69"/>
      <c r="G33" s="6"/>
      <c r="H33" s="69"/>
      <c r="I33" s="6"/>
      <c r="J33" s="69"/>
      <c r="K33" s="7"/>
      <c r="L33" s="69"/>
      <c r="M33" s="6"/>
    </row>
    <row r="34" ht="15.75" customHeight="1">
      <c r="A34" s="69" t="s">
        <v>128</v>
      </c>
      <c r="B34" s="6"/>
      <c r="C34" s="6"/>
      <c r="D34" s="69"/>
      <c r="E34" s="6"/>
      <c r="F34" s="69"/>
      <c r="G34" s="6"/>
      <c r="H34" s="69"/>
      <c r="I34" s="6"/>
      <c r="J34" s="69"/>
      <c r="K34" s="7"/>
      <c r="L34" s="69"/>
      <c r="M34" s="6"/>
    </row>
    <row r="35" ht="15.75" customHeight="1">
      <c r="A35" s="69" t="s">
        <v>129</v>
      </c>
      <c r="B35" s="6"/>
      <c r="C35" s="6"/>
      <c r="D35" s="69"/>
      <c r="E35" s="6"/>
      <c r="F35" s="69"/>
      <c r="G35" s="6"/>
      <c r="H35" s="69"/>
      <c r="I35" s="6"/>
      <c r="J35" s="69"/>
      <c r="K35" s="7"/>
      <c r="L35" s="69"/>
      <c r="M35" s="6"/>
    </row>
    <row r="36" ht="15.75" customHeight="1">
      <c r="A36" s="69" t="s">
        <v>130</v>
      </c>
      <c r="B36" s="6"/>
      <c r="C36" s="6"/>
      <c r="D36" s="69"/>
      <c r="E36" s="6"/>
      <c r="F36" s="69"/>
      <c r="G36" s="6"/>
      <c r="H36" s="69"/>
      <c r="I36" s="6"/>
      <c r="J36" s="69"/>
      <c r="K36" s="7"/>
      <c r="L36" s="69"/>
      <c r="M36" s="6"/>
    </row>
    <row r="37" ht="15.75" customHeight="1">
      <c r="A37" s="69" t="s">
        <v>131</v>
      </c>
      <c r="B37" s="6"/>
      <c r="C37" s="6"/>
      <c r="D37" s="69"/>
      <c r="E37" s="6"/>
      <c r="F37" s="69"/>
      <c r="G37" s="6"/>
      <c r="H37" s="69"/>
      <c r="I37" s="6"/>
      <c r="J37" s="69"/>
      <c r="K37" s="7"/>
      <c r="L37" s="69"/>
      <c r="M37" s="6"/>
    </row>
    <row r="38" ht="15.75" customHeight="1">
      <c r="A38" s="69" t="s">
        <v>132</v>
      </c>
      <c r="B38" s="6"/>
      <c r="C38" s="6"/>
      <c r="D38" s="69"/>
      <c r="E38" s="6"/>
      <c r="F38" s="69"/>
      <c r="G38" s="6"/>
      <c r="H38" s="69"/>
      <c r="I38" s="6"/>
      <c r="J38" s="69"/>
      <c r="K38" s="7"/>
      <c r="L38" s="69"/>
      <c r="M38" s="6"/>
    </row>
    <row r="39" ht="15.75" customHeight="1">
      <c r="A39" s="69" t="s">
        <v>69</v>
      </c>
      <c r="B39" s="6"/>
      <c r="C39" s="6"/>
      <c r="D39" s="69"/>
      <c r="E39" s="6"/>
      <c r="F39" s="69"/>
      <c r="G39" s="6"/>
      <c r="H39" s="69"/>
      <c r="I39" s="6"/>
      <c r="J39" s="69"/>
      <c r="K39" s="7"/>
      <c r="L39" s="69"/>
      <c r="M39" s="6"/>
    </row>
    <row r="40" ht="15.75" customHeight="1">
      <c r="A40" s="69" t="s">
        <v>69</v>
      </c>
      <c r="B40" s="6"/>
      <c r="C40" s="6"/>
      <c r="D40" s="69"/>
      <c r="E40" s="6"/>
      <c r="F40" s="69"/>
      <c r="G40" s="6"/>
      <c r="H40" s="69"/>
      <c r="I40" s="6"/>
      <c r="J40" s="69"/>
      <c r="K40" s="7"/>
      <c r="L40" s="69"/>
      <c r="M40" s="6"/>
    </row>
    <row r="41" ht="15.75" customHeight="1">
      <c r="A41" s="69" t="s">
        <v>69</v>
      </c>
      <c r="B41" s="6"/>
      <c r="C41" s="6"/>
      <c r="D41" s="69"/>
      <c r="E41" s="6"/>
      <c r="F41" s="69"/>
      <c r="G41" s="6"/>
      <c r="H41" s="69"/>
      <c r="I41" s="6"/>
      <c r="J41" s="69"/>
      <c r="K41" s="7"/>
      <c r="L41" s="69"/>
      <c r="M41" s="6"/>
    </row>
    <row r="42" ht="15.75" customHeight="1">
      <c r="A42" s="69" t="s">
        <v>69</v>
      </c>
      <c r="B42" s="6"/>
      <c r="C42" s="6"/>
      <c r="D42" s="69"/>
      <c r="E42" s="6"/>
      <c r="F42" s="69"/>
      <c r="G42" s="6"/>
      <c r="H42" s="69"/>
      <c r="I42" s="6"/>
      <c r="J42" s="69"/>
      <c r="K42" s="7"/>
      <c r="L42" s="69"/>
      <c r="M42" s="6"/>
    </row>
    <row r="43" ht="15.75" customHeight="1">
      <c r="A43" s="69" t="s">
        <v>69</v>
      </c>
      <c r="B43" s="6"/>
      <c r="C43" s="6"/>
      <c r="D43" s="69"/>
      <c r="E43" s="6"/>
      <c r="F43" s="69"/>
      <c r="G43" s="6"/>
      <c r="H43" s="69"/>
      <c r="I43" s="6"/>
      <c r="J43" s="69"/>
      <c r="K43" s="7"/>
      <c r="L43" s="69"/>
      <c r="M43" s="6"/>
    </row>
    <row r="44" ht="15.75" customHeight="1">
      <c r="A44" s="69" t="s">
        <v>69</v>
      </c>
      <c r="B44" s="6"/>
      <c r="C44" s="6"/>
      <c r="D44" s="69"/>
      <c r="E44" s="6"/>
      <c r="F44" s="69"/>
      <c r="G44" s="6"/>
      <c r="H44" s="69"/>
      <c r="I44" s="6"/>
      <c r="J44" s="69"/>
      <c r="K44" s="7"/>
      <c r="L44" s="69"/>
      <c r="M44" s="6"/>
    </row>
    <row r="45" ht="15.75" customHeight="1">
      <c r="A45" s="69" t="s">
        <v>69</v>
      </c>
      <c r="B45" s="6"/>
      <c r="C45" s="6"/>
      <c r="D45" s="69"/>
      <c r="E45" s="6"/>
      <c r="F45" s="69"/>
      <c r="G45" s="6"/>
      <c r="H45" s="69"/>
      <c r="I45" s="6"/>
      <c r="J45" s="69"/>
      <c r="K45" s="7"/>
      <c r="L45" s="69"/>
      <c r="M45" s="6"/>
    </row>
    <row r="46">
      <c r="A46" s="53" t="s">
        <v>133</v>
      </c>
      <c r="B46" s="6"/>
      <c r="C46" s="6"/>
      <c r="D46" s="6"/>
      <c r="E46" s="6"/>
      <c r="F46" s="6"/>
      <c r="G46" s="6"/>
      <c r="H46" s="6"/>
      <c r="I46" s="6"/>
      <c r="J46" s="6"/>
      <c r="K46" s="6"/>
      <c r="L46" s="6"/>
      <c r="M46" s="7"/>
    </row>
    <row r="47" ht="27.75" customHeight="1">
      <c r="A47" s="53" t="s">
        <v>235</v>
      </c>
      <c r="B47" s="6"/>
      <c r="C47" s="6"/>
      <c r="D47" s="6"/>
      <c r="E47" s="6"/>
      <c r="F47" s="6"/>
      <c r="G47" s="6"/>
      <c r="H47" s="6"/>
      <c r="I47" s="6"/>
      <c r="J47" s="6"/>
      <c r="K47" s="6"/>
      <c r="L47" s="6"/>
      <c r="M47" s="7"/>
    </row>
    <row r="48" ht="27.75" customHeight="1">
      <c r="A48" s="53" t="s">
        <v>236</v>
      </c>
      <c r="B48" s="6"/>
      <c r="C48" s="6"/>
      <c r="D48" s="6"/>
      <c r="E48" s="6"/>
      <c r="F48" s="6"/>
      <c r="G48" s="6"/>
      <c r="H48" s="6"/>
      <c r="I48" s="6"/>
      <c r="J48" s="6"/>
      <c r="K48" s="6"/>
      <c r="L48" s="6"/>
      <c r="M48" s="7"/>
    </row>
    <row r="49">
      <c r="A49" s="53" t="s">
        <v>237</v>
      </c>
      <c r="B49" s="6"/>
      <c r="C49" s="6"/>
      <c r="D49" s="6"/>
      <c r="E49" s="6"/>
      <c r="F49" s="6"/>
      <c r="G49" s="6"/>
      <c r="H49" s="6"/>
      <c r="I49" s="6"/>
      <c r="J49" s="6"/>
      <c r="K49" s="6"/>
      <c r="L49" s="6"/>
      <c r="M49" s="7"/>
      <c r="O49" s="70" t="s">
        <v>137</v>
      </c>
    </row>
    <row r="50" ht="15.75" customHeight="1">
      <c r="A50" s="71"/>
      <c r="B50" s="9"/>
      <c r="C50" s="9"/>
      <c r="D50" s="9"/>
      <c r="E50" s="9"/>
      <c r="F50" s="9"/>
      <c r="G50" s="9"/>
      <c r="H50" s="9"/>
      <c r="I50" s="9"/>
      <c r="J50" s="9"/>
      <c r="K50" s="9"/>
      <c r="L50" s="9"/>
      <c r="M50" s="9"/>
      <c r="O50" s="72" t="s">
        <v>138</v>
      </c>
    </row>
    <row r="51" ht="15.75" customHeight="1">
      <c r="O51" s="73" t="s">
        <v>139</v>
      </c>
      <c r="Q51" s="74" t="s">
        <v>140</v>
      </c>
    </row>
    <row r="52" ht="15.75" customHeight="1">
      <c r="O52" s="72" t="s">
        <v>141</v>
      </c>
    </row>
    <row r="53" ht="15.75" customHeight="1">
      <c r="O53" s="73" t="s">
        <v>142</v>
      </c>
      <c r="Q53" s="74" t="s">
        <v>143</v>
      </c>
    </row>
    <row r="54" ht="15.75" customHeight="1">
      <c r="O54" s="75" t="s">
        <v>144</v>
      </c>
    </row>
    <row r="55" ht="15.75" customHeight="1">
      <c r="O55" s="73" t="s">
        <v>139</v>
      </c>
      <c r="Q55" s="74" t="s">
        <v>145</v>
      </c>
    </row>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c r="A93" s="53" t="s">
        <v>146</v>
      </c>
      <c r="B93" s="6"/>
      <c r="C93" s="6"/>
      <c r="D93" s="6"/>
      <c r="E93" s="6"/>
      <c r="F93" s="6"/>
      <c r="G93" s="6"/>
      <c r="H93" s="6"/>
      <c r="I93" s="6"/>
      <c r="J93" s="6"/>
      <c r="K93" s="6"/>
      <c r="L93" s="6"/>
      <c r="M93" s="7"/>
    </row>
    <row r="94" ht="30.75" customHeight="1">
      <c r="A94" s="76"/>
      <c r="B94" s="20"/>
      <c r="C94" s="20"/>
      <c r="D94" s="20"/>
      <c r="E94" s="20"/>
      <c r="F94" s="20"/>
      <c r="G94" s="20"/>
      <c r="H94" s="20"/>
      <c r="I94" s="20"/>
      <c r="J94" s="20"/>
      <c r="K94" s="20"/>
      <c r="L94" s="20"/>
      <c r="M94" s="20"/>
    </row>
    <row r="95" ht="15.75" customHeight="1">
      <c r="A95" s="77" t="s">
        <v>147</v>
      </c>
      <c r="B95" s="6"/>
      <c r="C95" s="6"/>
      <c r="D95" s="6"/>
      <c r="E95" s="6"/>
      <c r="F95" s="6"/>
      <c r="G95" s="6"/>
      <c r="H95" s="6"/>
      <c r="I95" s="6"/>
      <c r="J95" s="6"/>
      <c r="K95" s="6"/>
      <c r="L95" s="6"/>
      <c r="M95" s="7"/>
    </row>
    <row r="96" ht="15.75" customHeight="1">
      <c r="A96" s="53" t="s">
        <v>133</v>
      </c>
      <c r="B96" s="6"/>
      <c r="C96" s="6"/>
      <c r="D96" s="6"/>
      <c r="E96" s="6"/>
      <c r="F96" s="6"/>
      <c r="G96" s="6"/>
      <c r="H96" s="6"/>
      <c r="I96" s="6"/>
      <c r="J96" s="6"/>
      <c r="K96" s="6"/>
      <c r="L96" s="6"/>
      <c r="M96" s="7"/>
    </row>
    <row r="97">
      <c r="A97" s="53" t="s">
        <v>148</v>
      </c>
      <c r="B97" s="6"/>
      <c r="C97" s="6"/>
      <c r="D97" s="6"/>
      <c r="E97" s="6"/>
      <c r="F97" s="6"/>
      <c r="G97" s="6"/>
      <c r="H97" s="6"/>
      <c r="I97" s="6"/>
      <c r="J97" s="6"/>
      <c r="K97" s="6"/>
      <c r="L97" s="6"/>
      <c r="M97" s="7"/>
    </row>
    <row r="98">
      <c r="A98" s="53" t="s">
        <v>149</v>
      </c>
      <c r="B98" s="6"/>
      <c r="C98" s="6"/>
      <c r="D98" s="6"/>
      <c r="E98" s="6"/>
      <c r="F98" s="6"/>
      <c r="G98" s="6"/>
      <c r="H98" s="6"/>
      <c r="I98" s="6"/>
      <c r="J98" s="6"/>
      <c r="K98" s="6"/>
      <c r="L98" s="6"/>
      <c r="M98" s="7"/>
    </row>
    <row r="99">
      <c r="A99" s="53" t="s">
        <v>150</v>
      </c>
      <c r="B99" s="6"/>
      <c r="C99" s="6"/>
      <c r="D99" s="6"/>
      <c r="E99" s="6"/>
      <c r="F99" s="6"/>
      <c r="G99" s="6"/>
      <c r="H99" s="6"/>
      <c r="I99" s="6"/>
      <c r="J99" s="6"/>
      <c r="K99" s="6"/>
      <c r="L99" s="6"/>
      <c r="M99" s="7"/>
    </row>
    <row r="100" ht="15.75" customHeight="1">
      <c r="A100" s="53" t="s">
        <v>151</v>
      </c>
      <c r="B100" s="6"/>
      <c r="C100" s="6"/>
      <c r="D100" s="6"/>
      <c r="E100" s="6"/>
      <c r="F100" s="6"/>
      <c r="G100" s="6"/>
      <c r="H100" s="6"/>
      <c r="I100" s="6"/>
      <c r="J100" s="6"/>
      <c r="K100" s="6"/>
      <c r="L100" s="6"/>
      <c r="M100" s="7"/>
    </row>
    <row r="101" ht="15.75" customHeight="1">
      <c r="A101" s="53" t="s">
        <v>152</v>
      </c>
      <c r="B101" s="6"/>
      <c r="C101" s="6"/>
      <c r="D101" s="6"/>
      <c r="E101" s="6"/>
      <c r="F101" s="6"/>
      <c r="G101" s="6"/>
      <c r="H101" s="6"/>
      <c r="I101" s="6"/>
      <c r="J101" s="6"/>
      <c r="K101" s="6"/>
      <c r="L101" s="6"/>
      <c r="M101" s="7"/>
    </row>
    <row r="102" ht="15.75" customHeight="1">
      <c r="A102" s="53" t="s">
        <v>153</v>
      </c>
      <c r="B102" s="6"/>
      <c r="C102" s="6"/>
      <c r="D102" s="6"/>
      <c r="E102" s="6"/>
      <c r="F102" s="6"/>
      <c r="G102" s="6"/>
      <c r="H102" s="6"/>
      <c r="I102" s="6"/>
      <c r="J102" s="6"/>
      <c r="K102" s="6"/>
      <c r="L102" s="6"/>
      <c r="M102" s="7"/>
    </row>
    <row r="103" ht="15.75" customHeight="1">
      <c r="A103" s="53" t="s">
        <v>154</v>
      </c>
      <c r="B103" s="6"/>
      <c r="C103" s="6"/>
      <c r="D103" s="6"/>
      <c r="E103" s="6"/>
      <c r="F103" s="6"/>
      <c r="G103" s="6"/>
      <c r="H103" s="6"/>
      <c r="I103" s="6"/>
      <c r="J103" s="6"/>
      <c r="K103" s="6"/>
      <c r="L103" s="6"/>
      <c r="M103" s="7"/>
    </row>
    <row r="104" ht="15.75" customHeight="1">
      <c r="A104" s="62" t="s">
        <v>155</v>
      </c>
      <c r="B104" s="6"/>
      <c r="C104" s="6"/>
      <c r="D104" s="7"/>
      <c r="E104" s="69" t="str">
        <f>A32</f>
        <v>A - Calefactor 1</v>
      </c>
      <c r="F104" s="6"/>
      <c r="G104" s="6"/>
      <c r="H104" s="6"/>
      <c r="I104" s="6"/>
      <c r="J104" s="6"/>
      <c r="K104" s="6"/>
      <c r="L104" s="6"/>
      <c r="M104" s="7"/>
    </row>
    <row r="105" ht="15.75" customHeight="1">
      <c r="A105" s="78" t="s">
        <v>156</v>
      </c>
      <c r="B105" s="79" t="s">
        <v>157</v>
      </c>
      <c r="C105" s="6"/>
      <c r="D105" s="7"/>
      <c r="E105" s="79" t="s">
        <v>158</v>
      </c>
      <c r="F105" s="6"/>
      <c r="G105" s="7"/>
      <c r="H105" s="79" t="s">
        <v>159</v>
      </c>
      <c r="I105" s="6"/>
      <c r="J105" s="7"/>
      <c r="K105" s="79" t="s">
        <v>160</v>
      </c>
      <c r="L105" s="6"/>
      <c r="M105" s="7"/>
    </row>
    <row r="106" ht="15.75" customHeight="1">
      <c r="A106" s="80">
        <v>1.0</v>
      </c>
      <c r="B106" s="79" t="s">
        <v>161</v>
      </c>
      <c r="C106" s="6"/>
      <c r="D106" s="7"/>
      <c r="E106" s="79">
        <v>100.0</v>
      </c>
      <c r="F106" s="6"/>
      <c r="G106" s="7"/>
      <c r="H106" s="81"/>
      <c r="I106" s="6"/>
      <c r="J106" s="7"/>
      <c r="K106" s="63">
        <f t="shared" ref="K106:K112" si="2">A106*E106*H106</f>
        <v>0</v>
      </c>
      <c r="L106" s="6"/>
      <c r="M106" s="7"/>
    </row>
    <row r="107" ht="15.75" customHeight="1">
      <c r="A107" s="80"/>
      <c r="B107" s="79" t="s">
        <v>162</v>
      </c>
      <c r="C107" s="6"/>
      <c r="D107" s="7"/>
      <c r="E107" s="79">
        <v>30.0</v>
      </c>
      <c r="F107" s="6"/>
      <c r="G107" s="7"/>
      <c r="H107" s="82">
        <v>0.019</v>
      </c>
      <c r="I107" s="6"/>
      <c r="J107" s="7"/>
      <c r="K107" s="63">
        <f t="shared" si="2"/>
        <v>0</v>
      </c>
      <c r="L107" s="6"/>
      <c r="M107" s="7"/>
    </row>
    <row r="108" ht="15.75" customHeight="1">
      <c r="A108" s="80"/>
      <c r="B108" s="79" t="s">
        <v>162</v>
      </c>
      <c r="C108" s="6"/>
      <c r="D108" s="7"/>
      <c r="E108" s="79">
        <v>30.0</v>
      </c>
      <c r="F108" s="6"/>
      <c r="G108" s="7"/>
      <c r="H108" s="82">
        <v>0.025</v>
      </c>
      <c r="I108" s="6"/>
      <c r="J108" s="7"/>
      <c r="K108" s="63">
        <f t="shared" si="2"/>
        <v>0</v>
      </c>
      <c r="L108" s="6"/>
      <c r="M108" s="7"/>
    </row>
    <row r="109" ht="15.75" customHeight="1">
      <c r="A109" s="80"/>
      <c r="B109" s="79" t="s">
        <v>163</v>
      </c>
      <c r="C109" s="6"/>
      <c r="D109" s="7"/>
      <c r="E109" s="79">
        <v>14.0</v>
      </c>
      <c r="F109" s="6"/>
      <c r="G109" s="7"/>
      <c r="H109" s="81"/>
      <c r="I109" s="6"/>
      <c r="J109" s="7"/>
      <c r="K109" s="63">
        <f t="shared" si="2"/>
        <v>0</v>
      </c>
      <c r="L109" s="6"/>
      <c r="M109" s="7"/>
    </row>
    <row r="110" ht="15.75" customHeight="1">
      <c r="A110" s="80"/>
      <c r="B110" s="79" t="s">
        <v>164</v>
      </c>
      <c r="C110" s="6"/>
      <c r="D110" s="7"/>
      <c r="E110" s="79">
        <v>20.0</v>
      </c>
      <c r="F110" s="6"/>
      <c r="G110" s="7"/>
      <c r="H110" s="82">
        <v>0.025</v>
      </c>
      <c r="I110" s="6"/>
      <c r="J110" s="7"/>
      <c r="K110" s="63">
        <f t="shared" si="2"/>
        <v>0</v>
      </c>
      <c r="L110" s="6"/>
      <c r="M110" s="7"/>
    </row>
    <row r="111" ht="15.75" customHeight="1">
      <c r="A111" s="80"/>
      <c r="B111" s="79" t="s">
        <v>164</v>
      </c>
      <c r="C111" s="6"/>
      <c r="D111" s="7"/>
      <c r="E111" s="79">
        <v>20.0</v>
      </c>
      <c r="F111" s="6"/>
      <c r="G111" s="7"/>
      <c r="H111" s="82">
        <v>0.032</v>
      </c>
      <c r="I111" s="6"/>
      <c r="J111" s="7"/>
      <c r="K111" s="63">
        <f t="shared" si="2"/>
        <v>0</v>
      </c>
      <c r="L111" s="6"/>
      <c r="M111" s="7"/>
    </row>
    <row r="112" ht="15.75" customHeight="1">
      <c r="A112" s="80"/>
      <c r="B112" s="79" t="s">
        <v>165</v>
      </c>
      <c r="C112" s="6"/>
      <c r="D112" s="7"/>
      <c r="E112" s="79">
        <v>60.0</v>
      </c>
      <c r="F112" s="6"/>
      <c r="G112" s="7"/>
      <c r="H112" s="81"/>
      <c r="I112" s="6"/>
      <c r="J112" s="7"/>
      <c r="K112" s="63">
        <f t="shared" si="2"/>
        <v>0</v>
      </c>
      <c r="L112" s="6"/>
      <c r="M112" s="7"/>
    </row>
    <row r="113" ht="15.75" customHeight="1">
      <c r="A113" s="80"/>
      <c r="B113" s="79" t="s">
        <v>166</v>
      </c>
      <c r="C113" s="6"/>
      <c r="D113" s="7"/>
      <c r="E113" s="83">
        <v>10.0</v>
      </c>
      <c r="F113" s="6"/>
      <c r="G113" s="7"/>
      <c r="H113" s="81"/>
      <c r="I113" s="6"/>
      <c r="J113" s="7"/>
      <c r="K113" s="63" t="s">
        <v>69</v>
      </c>
      <c r="L113" s="6"/>
      <c r="M113" s="7"/>
    </row>
    <row r="114" ht="15.75" customHeight="1">
      <c r="A114" s="79" t="s">
        <v>167</v>
      </c>
      <c r="B114" s="6"/>
      <c r="C114" s="6"/>
      <c r="D114" s="6"/>
      <c r="E114" s="6"/>
      <c r="F114" s="6"/>
      <c r="G114" s="6"/>
      <c r="H114" s="6"/>
      <c r="I114" s="6"/>
      <c r="J114" s="7"/>
      <c r="K114" s="63">
        <f>SUM(K106:K113)</f>
        <v>0</v>
      </c>
      <c r="L114" s="6"/>
      <c r="M114" s="7"/>
    </row>
    <row r="115" ht="15.75" customHeight="1">
      <c r="A115" s="79"/>
      <c r="B115" s="6"/>
      <c r="C115" s="6"/>
      <c r="D115" s="6"/>
      <c r="E115" s="6"/>
      <c r="F115" s="6"/>
      <c r="G115" s="6"/>
      <c r="H115" s="6"/>
      <c r="I115" s="6"/>
      <c r="J115" s="6"/>
      <c r="K115" s="6"/>
      <c r="L115" s="6"/>
      <c r="M115" s="7"/>
    </row>
    <row r="116" ht="15.75" customHeight="1">
      <c r="A116" s="62" t="s">
        <v>155</v>
      </c>
      <c r="B116" s="6"/>
      <c r="C116" s="6"/>
      <c r="D116" s="7"/>
      <c r="E116" s="69" t="str">
        <f>A33</f>
        <v>B - Calefactor 2</v>
      </c>
      <c r="F116" s="6"/>
      <c r="G116" s="6"/>
      <c r="H116" s="6"/>
      <c r="I116" s="6"/>
      <c r="J116" s="6"/>
      <c r="K116" s="6"/>
      <c r="L116" s="6"/>
      <c r="M116" s="7"/>
    </row>
    <row r="117" ht="15.75" customHeight="1">
      <c r="A117" s="78" t="s">
        <v>156</v>
      </c>
      <c r="B117" s="79" t="s">
        <v>157</v>
      </c>
      <c r="C117" s="6"/>
      <c r="D117" s="7"/>
      <c r="E117" s="79" t="s">
        <v>158</v>
      </c>
      <c r="F117" s="6"/>
      <c r="G117" s="7"/>
      <c r="H117" s="79" t="s">
        <v>159</v>
      </c>
      <c r="I117" s="6"/>
      <c r="J117" s="7"/>
      <c r="K117" s="79" t="s">
        <v>160</v>
      </c>
      <c r="L117" s="6"/>
      <c r="M117" s="7"/>
    </row>
    <row r="118" ht="15.75" customHeight="1">
      <c r="A118" s="80"/>
      <c r="B118" s="79" t="s">
        <v>161</v>
      </c>
      <c r="C118" s="6"/>
      <c r="D118" s="7"/>
      <c r="E118" s="79">
        <v>100.0</v>
      </c>
      <c r="F118" s="6"/>
      <c r="G118" s="7"/>
      <c r="H118" s="81"/>
      <c r="I118" s="6"/>
      <c r="J118" s="7"/>
      <c r="K118" s="63">
        <f t="shared" ref="K118:K125" si="3">A118*E118*H118</f>
        <v>0</v>
      </c>
      <c r="L118" s="6"/>
      <c r="M118" s="7"/>
    </row>
    <row r="119" ht="15.75" customHeight="1">
      <c r="A119" s="80"/>
      <c r="B119" s="79" t="s">
        <v>162</v>
      </c>
      <c r="C119" s="6"/>
      <c r="D119" s="7"/>
      <c r="E119" s="79">
        <v>30.0</v>
      </c>
      <c r="F119" s="6"/>
      <c r="G119" s="7"/>
      <c r="H119" s="82">
        <v>0.019</v>
      </c>
      <c r="I119" s="6"/>
      <c r="J119" s="7"/>
      <c r="K119" s="63">
        <f t="shared" si="3"/>
        <v>0</v>
      </c>
      <c r="L119" s="6"/>
      <c r="M119" s="7"/>
    </row>
    <row r="120" ht="15.75" customHeight="1">
      <c r="A120" s="80"/>
      <c r="B120" s="79" t="s">
        <v>162</v>
      </c>
      <c r="C120" s="6"/>
      <c r="D120" s="7"/>
      <c r="E120" s="79">
        <v>30.0</v>
      </c>
      <c r="F120" s="6"/>
      <c r="G120" s="7"/>
      <c r="H120" s="82">
        <v>0.025</v>
      </c>
      <c r="I120" s="6"/>
      <c r="J120" s="7"/>
      <c r="K120" s="63">
        <f t="shared" si="3"/>
        <v>0</v>
      </c>
      <c r="L120" s="6"/>
      <c r="M120" s="7"/>
    </row>
    <row r="121" ht="15.75" customHeight="1">
      <c r="A121" s="80"/>
      <c r="B121" s="79" t="s">
        <v>163</v>
      </c>
      <c r="C121" s="6"/>
      <c r="D121" s="7"/>
      <c r="E121" s="79">
        <v>14.0</v>
      </c>
      <c r="F121" s="6"/>
      <c r="G121" s="7"/>
      <c r="H121" s="81"/>
      <c r="I121" s="6"/>
      <c r="J121" s="7"/>
      <c r="K121" s="63">
        <f t="shared" si="3"/>
        <v>0</v>
      </c>
      <c r="L121" s="6"/>
      <c r="M121" s="7"/>
    </row>
    <row r="122" ht="15.75" customHeight="1">
      <c r="A122" s="80"/>
      <c r="B122" s="79" t="s">
        <v>164</v>
      </c>
      <c r="C122" s="6"/>
      <c r="D122" s="7"/>
      <c r="E122" s="79">
        <v>20.0</v>
      </c>
      <c r="F122" s="6"/>
      <c r="G122" s="7"/>
      <c r="H122" s="82">
        <v>0.025</v>
      </c>
      <c r="I122" s="6"/>
      <c r="J122" s="7"/>
      <c r="K122" s="63">
        <f t="shared" si="3"/>
        <v>0</v>
      </c>
      <c r="L122" s="6"/>
      <c r="M122" s="7"/>
    </row>
    <row r="123" ht="15.75" customHeight="1">
      <c r="A123" s="80"/>
      <c r="B123" s="79" t="s">
        <v>164</v>
      </c>
      <c r="C123" s="6"/>
      <c r="D123" s="7"/>
      <c r="E123" s="79">
        <v>20.0</v>
      </c>
      <c r="F123" s="6"/>
      <c r="G123" s="7"/>
      <c r="H123" s="82">
        <v>0.032</v>
      </c>
      <c r="I123" s="6"/>
      <c r="J123" s="7"/>
      <c r="K123" s="63">
        <f t="shared" si="3"/>
        <v>0</v>
      </c>
      <c r="L123" s="6"/>
      <c r="M123" s="7"/>
    </row>
    <row r="124" ht="15.75" customHeight="1">
      <c r="A124" s="80"/>
      <c r="B124" s="79" t="s">
        <v>165</v>
      </c>
      <c r="C124" s="6"/>
      <c r="D124" s="7"/>
      <c r="E124" s="79">
        <v>60.0</v>
      </c>
      <c r="F124" s="6"/>
      <c r="G124" s="7"/>
      <c r="H124" s="81"/>
      <c r="I124" s="6"/>
      <c r="J124" s="7"/>
      <c r="K124" s="63">
        <f t="shared" si="3"/>
        <v>0</v>
      </c>
      <c r="L124" s="6"/>
      <c r="M124" s="7"/>
    </row>
    <row r="125" ht="15.75" customHeight="1">
      <c r="A125" s="80"/>
      <c r="B125" s="79" t="s">
        <v>166</v>
      </c>
      <c r="C125" s="6"/>
      <c r="D125" s="7"/>
      <c r="E125" s="83">
        <v>10.0</v>
      </c>
      <c r="F125" s="6"/>
      <c r="G125" s="7"/>
      <c r="H125" s="81"/>
      <c r="I125" s="6"/>
      <c r="J125" s="7"/>
      <c r="K125" s="63">
        <f t="shared" si="3"/>
        <v>0</v>
      </c>
      <c r="L125" s="6"/>
      <c r="M125" s="7"/>
    </row>
    <row r="126" ht="16.5" customHeight="1">
      <c r="A126" s="79" t="s">
        <v>167</v>
      </c>
      <c r="B126" s="6"/>
      <c r="C126" s="6"/>
      <c r="D126" s="6"/>
      <c r="E126" s="6"/>
      <c r="F126" s="6"/>
      <c r="G126" s="6"/>
      <c r="H126" s="6"/>
      <c r="I126" s="6"/>
      <c r="J126" s="7"/>
      <c r="K126" s="63">
        <f>SUM(K118:K125)</f>
        <v>0</v>
      </c>
      <c r="L126" s="6"/>
      <c r="M126" s="7"/>
    </row>
    <row r="127" ht="16.5" customHeight="1">
      <c r="A127" s="79"/>
      <c r="B127" s="6"/>
      <c r="C127" s="6"/>
      <c r="D127" s="6"/>
      <c r="E127" s="6"/>
      <c r="F127" s="6"/>
      <c r="G127" s="6"/>
      <c r="H127" s="6"/>
      <c r="I127" s="6"/>
      <c r="J127" s="6"/>
      <c r="K127" s="6"/>
      <c r="L127" s="6"/>
      <c r="M127" s="7"/>
    </row>
    <row r="128" ht="16.5" customHeight="1">
      <c r="A128" s="62" t="s">
        <v>155</v>
      </c>
      <c r="B128" s="6"/>
      <c r="C128" s="6"/>
      <c r="D128" s="7"/>
      <c r="E128" s="69" t="str">
        <f>A34</f>
        <v>C - Cocina</v>
      </c>
      <c r="F128" s="6"/>
      <c r="G128" s="6"/>
      <c r="H128" s="6"/>
      <c r="I128" s="6"/>
      <c r="J128" s="6"/>
      <c r="K128" s="6"/>
      <c r="L128" s="6"/>
      <c r="M128" s="7"/>
    </row>
    <row r="129" ht="16.5" customHeight="1">
      <c r="A129" s="78" t="s">
        <v>156</v>
      </c>
      <c r="B129" s="79" t="s">
        <v>157</v>
      </c>
      <c r="C129" s="6"/>
      <c r="D129" s="7"/>
      <c r="E129" s="79" t="s">
        <v>158</v>
      </c>
      <c r="F129" s="6"/>
      <c r="G129" s="7"/>
      <c r="H129" s="79" t="s">
        <v>159</v>
      </c>
      <c r="I129" s="6"/>
      <c r="J129" s="7"/>
      <c r="K129" s="79" t="s">
        <v>160</v>
      </c>
      <c r="L129" s="6"/>
      <c r="M129" s="7"/>
    </row>
    <row r="130" ht="16.5" customHeight="1">
      <c r="A130" s="80"/>
      <c r="B130" s="79" t="s">
        <v>161</v>
      </c>
      <c r="C130" s="6"/>
      <c r="D130" s="7"/>
      <c r="E130" s="79">
        <v>100.0</v>
      </c>
      <c r="F130" s="6"/>
      <c r="G130" s="7"/>
      <c r="H130" s="81"/>
      <c r="I130" s="6"/>
      <c r="J130" s="7"/>
      <c r="K130" s="63">
        <f t="shared" ref="K130:K137" si="4">A130*E130*H130</f>
        <v>0</v>
      </c>
      <c r="L130" s="6"/>
      <c r="M130" s="7"/>
    </row>
    <row r="131" ht="16.5" customHeight="1">
      <c r="A131" s="80">
        <v>2.0</v>
      </c>
      <c r="B131" s="79" t="s">
        <v>162</v>
      </c>
      <c r="C131" s="6"/>
      <c r="D131" s="7"/>
      <c r="E131" s="79">
        <v>30.0</v>
      </c>
      <c r="F131" s="6"/>
      <c r="G131" s="7"/>
      <c r="H131" s="82">
        <v>0.019</v>
      </c>
      <c r="I131" s="6"/>
      <c r="J131" s="7"/>
      <c r="K131" s="63">
        <f t="shared" si="4"/>
        <v>1.14</v>
      </c>
      <c r="L131" s="6"/>
      <c r="M131" s="7"/>
    </row>
    <row r="132" ht="16.5" customHeight="1">
      <c r="A132" s="80">
        <v>2.0</v>
      </c>
      <c r="B132" s="79" t="s">
        <v>162</v>
      </c>
      <c r="C132" s="6"/>
      <c r="D132" s="7"/>
      <c r="E132" s="79">
        <v>30.0</v>
      </c>
      <c r="F132" s="6"/>
      <c r="G132" s="7"/>
      <c r="H132" s="82">
        <v>0.025</v>
      </c>
      <c r="I132" s="6"/>
      <c r="J132" s="7"/>
      <c r="K132" s="63">
        <f t="shared" si="4"/>
        <v>1.5</v>
      </c>
      <c r="L132" s="6"/>
      <c r="M132" s="7"/>
    </row>
    <row r="133" ht="16.5" customHeight="1">
      <c r="A133" s="80"/>
      <c r="B133" s="79" t="s">
        <v>163</v>
      </c>
      <c r="C133" s="6"/>
      <c r="D133" s="7"/>
      <c r="E133" s="79">
        <v>14.0</v>
      </c>
      <c r="F133" s="6"/>
      <c r="G133" s="7"/>
      <c r="H133" s="81"/>
      <c r="I133" s="6"/>
      <c r="J133" s="7"/>
      <c r="K133" s="63">
        <f t="shared" si="4"/>
        <v>0</v>
      </c>
      <c r="L133" s="6"/>
      <c r="M133" s="7"/>
    </row>
    <row r="134" ht="16.5" customHeight="1">
      <c r="A134" s="80"/>
      <c r="B134" s="79" t="s">
        <v>164</v>
      </c>
      <c r="C134" s="6"/>
      <c r="D134" s="7"/>
      <c r="E134" s="79">
        <v>20.0</v>
      </c>
      <c r="F134" s="6"/>
      <c r="G134" s="7"/>
      <c r="H134" s="82">
        <v>0.025</v>
      </c>
      <c r="I134" s="6"/>
      <c r="J134" s="7"/>
      <c r="K134" s="63">
        <f t="shared" si="4"/>
        <v>0</v>
      </c>
      <c r="L134" s="6"/>
      <c r="M134" s="7"/>
    </row>
    <row r="135" ht="16.5" customHeight="1">
      <c r="A135" s="80"/>
      <c r="B135" s="79" t="s">
        <v>164</v>
      </c>
      <c r="C135" s="6"/>
      <c r="D135" s="7"/>
      <c r="E135" s="79">
        <v>20.0</v>
      </c>
      <c r="F135" s="6"/>
      <c r="G135" s="7"/>
      <c r="H135" s="82">
        <v>0.032</v>
      </c>
      <c r="I135" s="6"/>
      <c r="J135" s="7"/>
      <c r="K135" s="63">
        <f t="shared" si="4"/>
        <v>0</v>
      </c>
      <c r="L135" s="6"/>
      <c r="M135" s="7"/>
    </row>
    <row r="136" ht="16.5" customHeight="1">
      <c r="A136" s="80"/>
      <c r="B136" s="79" t="s">
        <v>165</v>
      </c>
      <c r="C136" s="6"/>
      <c r="D136" s="7"/>
      <c r="E136" s="79">
        <v>60.0</v>
      </c>
      <c r="F136" s="6"/>
      <c r="G136" s="7"/>
      <c r="H136" s="81"/>
      <c r="I136" s="6"/>
      <c r="J136" s="7"/>
      <c r="K136" s="63">
        <f t="shared" si="4"/>
        <v>0</v>
      </c>
      <c r="L136" s="6"/>
      <c r="M136" s="7"/>
    </row>
    <row r="137" ht="16.5" customHeight="1">
      <c r="A137" s="80"/>
      <c r="B137" s="79" t="s">
        <v>166</v>
      </c>
      <c r="C137" s="6"/>
      <c r="D137" s="7"/>
      <c r="E137" s="83">
        <v>10.0</v>
      </c>
      <c r="F137" s="6"/>
      <c r="G137" s="7"/>
      <c r="H137" s="81"/>
      <c r="I137" s="6"/>
      <c r="J137" s="7"/>
      <c r="K137" s="63">
        <f t="shared" si="4"/>
        <v>0</v>
      </c>
      <c r="L137" s="6"/>
      <c r="M137" s="7"/>
    </row>
    <row r="138" ht="16.5" customHeight="1">
      <c r="A138" s="79" t="s">
        <v>167</v>
      </c>
      <c r="B138" s="6"/>
      <c r="C138" s="6"/>
      <c r="D138" s="6"/>
      <c r="E138" s="6"/>
      <c r="F138" s="6"/>
      <c r="G138" s="6"/>
      <c r="H138" s="6"/>
      <c r="I138" s="6"/>
      <c r="J138" s="7"/>
      <c r="K138" s="63">
        <f>SUM(K130:K137)</f>
        <v>2.64</v>
      </c>
      <c r="L138" s="6"/>
      <c r="M138" s="7"/>
    </row>
    <row r="139" ht="16.5" customHeight="1">
      <c r="A139" s="79"/>
      <c r="B139" s="6"/>
      <c r="C139" s="6"/>
      <c r="D139" s="6"/>
      <c r="E139" s="6"/>
      <c r="F139" s="6"/>
      <c r="G139" s="6"/>
      <c r="H139" s="6"/>
      <c r="I139" s="6"/>
      <c r="J139" s="6"/>
      <c r="K139" s="6"/>
      <c r="L139" s="6"/>
      <c r="M139" s="7"/>
    </row>
    <row r="140" ht="16.5" customHeight="1">
      <c r="A140" s="62" t="s">
        <v>155</v>
      </c>
      <c r="B140" s="6"/>
      <c r="C140" s="6"/>
      <c r="D140" s="7"/>
      <c r="E140" s="69" t="str">
        <f>A35</f>
        <v>C - Calefón</v>
      </c>
      <c r="F140" s="6"/>
      <c r="G140" s="6"/>
      <c r="H140" s="6"/>
      <c r="I140" s="6"/>
      <c r="J140" s="6"/>
      <c r="K140" s="6"/>
      <c r="L140" s="6"/>
      <c r="M140" s="7"/>
    </row>
    <row r="141" ht="15.75" customHeight="1">
      <c r="A141" s="78" t="s">
        <v>156</v>
      </c>
      <c r="B141" s="79" t="s">
        <v>157</v>
      </c>
      <c r="C141" s="6"/>
      <c r="D141" s="7"/>
      <c r="E141" s="79" t="s">
        <v>158</v>
      </c>
      <c r="F141" s="6"/>
      <c r="G141" s="7"/>
      <c r="H141" s="79" t="s">
        <v>159</v>
      </c>
      <c r="I141" s="6"/>
      <c r="J141" s="7"/>
      <c r="K141" s="79" t="s">
        <v>160</v>
      </c>
      <c r="L141" s="6"/>
      <c r="M141" s="7"/>
    </row>
    <row r="142" ht="15.75" customHeight="1">
      <c r="A142" s="80"/>
      <c r="B142" s="79" t="s">
        <v>161</v>
      </c>
      <c r="C142" s="6"/>
      <c r="D142" s="7"/>
      <c r="E142" s="79">
        <v>100.0</v>
      </c>
      <c r="F142" s="6"/>
      <c r="G142" s="7"/>
      <c r="H142" s="81"/>
      <c r="I142" s="6"/>
      <c r="J142" s="7"/>
      <c r="K142" s="63">
        <f t="shared" ref="K142:K149" si="5">A142*E142*H142</f>
        <v>0</v>
      </c>
      <c r="L142" s="6"/>
      <c r="M142" s="7"/>
    </row>
    <row r="143" ht="15.75" customHeight="1">
      <c r="A143" s="80">
        <v>2.0</v>
      </c>
      <c r="B143" s="79" t="s">
        <v>162</v>
      </c>
      <c r="C143" s="6"/>
      <c r="D143" s="7"/>
      <c r="E143" s="79">
        <v>30.0</v>
      </c>
      <c r="F143" s="6"/>
      <c r="G143" s="7"/>
      <c r="H143" s="82">
        <v>0.019</v>
      </c>
      <c r="I143" s="6"/>
      <c r="J143" s="7"/>
      <c r="K143" s="63">
        <f t="shared" si="5"/>
        <v>1.14</v>
      </c>
      <c r="L143" s="6"/>
      <c r="M143" s="7"/>
    </row>
    <row r="144" ht="15.75" customHeight="1">
      <c r="A144" s="80">
        <v>2.0</v>
      </c>
      <c r="B144" s="79" t="s">
        <v>162</v>
      </c>
      <c r="C144" s="6"/>
      <c r="D144" s="7"/>
      <c r="E144" s="79">
        <v>30.0</v>
      </c>
      <c r="F144" s="6"/>
      <c r="G144" s="7"/>
      <c r="H144" s="82">
        <v>0.025</v>
      </c>
      <c r="I144" s="6"/>
      <c r="J144" s="7"/>
      <c r="K144" s="63">
        <f t="shared" si="5"/>
        <v>1.5</v>
      </c>
      <c r="L144" s="6"/>
      <c r="M144" s="7"/>
    </row>
    <row r="145" ht="15.75" customHeight="1">
      <c r="A145" s="80"/>
      <c r="B145" s="79" t="s">
        <v>163</v>
      </c>
      <c r="C145" s="6"/>
      <c r="D145" s="7"/>
      <c r="E145" s="79">
        <v>14.0</v>
      </c>
      <c r="F145" s="6"/>
      <c r="G145" s="7"/>
      <c r="H145" s="81"/>
      <c r="I145" s="6"/>
      <c r="J145" s="7"/>
      <c r="K145" s="63">
        <f t="shared" si="5"/>
        <v>0</v>
      </c>
      <c r="L145" s="6"/>
      <c r="M145" s="7"/>
    </row>
    <row r="146" ht="15.75" customHeight="1">
      <c r="A146" s="80"/>
      <c r="B146" s="79" t="s">
        <v>164</v>
      </c>
      <c r="C146" s="6"/>
      <c r="D146" s="7"/>
      <c r="E146" s="79">
        <v>20.0</v>
      </c>
      <c r="F146" s="6"/>
      <c r="G146" s="7"/>
      <c r="H146" s="82">
        <v>0.025</v>
      </c>
      <c r="I146" s="6"/>
      <c r="J146" s="7"/>
      <c r="K146" s="63">
        <f t="shared" si="5"/>
        <v>0</v>
      </c>
      <c r="L146" s="6"/>
      <c r="M146" s="7"/>
    </row>
    <row r="147" ht="16.5" customHeight="1">
      <c r="A147" s="80"/>
      <c r="B147" s="79" t="s">
        <v>164</v>
      </c>
      <c r="C147" s="6"/>
      <c r="D147" s="7"/>
      <c r="E147" s="79">
        <v>20.0</v>
      </c>
      <c r="F147" s="6"/>
      <c r="G147" s="7"/>
      <c r="H147" s="82">
        <v>0.032</v>
      </c>
      <c r="I147" s="6"/>
      <c r="J147" s="7"/>
      <c r="K147" s="63">
        <f t="shared" si="5"/>
        <v>0</v>
      </c>
      <c r="L147" s="6"/>
      <c r="M147" s="7"/>
    </row>
    <row r="148" ht="16.5" customHeight="1">
      <c r="A148" s="80"/>
      <c r="B148" s="79" t="s">
        <v>165</v>
      </c>
      <c r="C148" s="6"/>
      <c r="D148" s="7"/>
      <c r="E148" s="79">
        <v>60.0</v>
      </c>
      <c r="F148" s="6"/>
      <c r="G148" s="7"/>
      <c r="H148" s="81"/>
      <c r="I148" s="6"/>
      <c r="J148" s="7"/>
      <c r="K148" s="63">
        <f t="shared" si="5"/>
        <v>0</v>
      </c>
      <c r="L148" s="6"/>
      <c r="M148" s="7"/>
    </row>
    <row r="149" ht="16.5" customHeight="1">
      <c r="A149" s="80"/>
      <c r="B149" s="79" t="s">
        <v>166</v>
      </c>
      <c r="C149" s="6"/>
      <c r="D149" s="7"/>
      <c r="E149" s="83">
        <v>10.0</v>
      </c>
      <c r="F149" s="6"/>
      <c r="G149" s="7"/>
      <c r="H149" s="81"/>
      <c r="I149" s="6"/>
      <c r="J149" s="7"/>
      <c r="K149" s="63">
        <f t="shared" si="5"/>
        <v>0</v>
      </c>
      <c r="L149" s="6"/>
      <c r="M149" s="7"/>
      <c r="O149" s="22"/>
    </row>
    <row r="150" ht="15.75" customHeight="1">
      <c r="A150" s="79" t="s">
        <v>167</v>
      </c>
      <c r="B150" s="6"/>
      <c r="C150" s="6"/>
      <c r="D150" s="6"/>
      <c r="E150" s="6"/>
      <c r="F150" s="6"/>
      <c r="G150" s="6"/>
      <c r="H150" s="6"/>
      <c r="I150" s="6"/>
      <c r="J150" s="7"/>
      <c r="K150" s="63">
        <f>SUM(K142:K149)</f>
        <v>2.64</v>
      </c>
      <c r="L150" s="6"/>
      <c r="M150" s="7"/>
    </row>
    <row r="151" ht="15.75" customHeight="1">
      <c r="A151" s="22"/>
    </row>
    <row r="152" ht="15.75" customHeight="1">
      <c r="A152" s="62" t="s">
        <v>155</v>
      </c>
      <c r="B152" s="6"/>
      <c r="C152" s="6"/>
      <c r="D152" s="7"/>
      <c r="E152" s="69" t="str">
        <f>A36</f>
        <v>Medidor - A</v>
      </c>
      <c r="F152" s="6"/>
      <c r="G152" s="6"/>
      <c r="H152" s="6"/>
      <c r="I152" s="6"/>
      <c r="J152" s="6"/>
      <c r="K152" s="6"/>
      <c r="L152" s="6"/>
      <c r="M152" s="7"/>
    </row>
    <row r="153" ht="15.75" customHeight="1">
      <c r="A153" s="78" t="s">
        <v>156</v>
      </c>
      <c r="B153" s="79" t="s">
        <v>157</v>
      </c>
      <c r="C153" s="6"/>
      <c r="D153" s="7"/>
      <c r="E153" s="79" t="s">
        <v>158</v>
      </c>
      <c r="F153" s="6"/>
      <c r="G153" s="7"/>
      <c r="H153" s="79" t="s">
        <v>159</v>
      </c>
      <c r="I153" s="6"/>
      <c r="J153" s="7"/>
      <c r="K153" s="79" t="s">
        <v>160</v>
      </c>
      <c r="L153" s="6"/>
      <c r="M153" s="7"/>
    </row>
    <row r="154" ht="15.75" customHeight="1">
      <c r="A154" s="80"/>
      <c r="B154" s="79" t="s">
        <v>161</v>
      </c>
      <c r="C154" s="6"/>
      <c r="D154" s="7"/>
      <c r="E154" s="79">
        <v>100.0</v>
      </c>
      <c r="F154" s="6"/>
      <c r="G154" s="7"/>
      <c r="H154" s="81"/>
      <c r="I154" s="6"/>
      <c r="J154" s="7"/>
      <c r="K154" s="63">
        <f t="shared" ref="K154:K161" si="6">A154*E154*H154</f>
        <v>0</v>
      </c>
      <c r="L154" s="6"/>
      <c r="M154" s="7"/>
    </row>
    <row r="155" ht="15.75" customHeight="1">
      <c r="A155" s="80">
        <v>2.0</v>
      </c>
      <c r="B155" s="79" t="s">
        <v>162</v>
      </c>
      <c r="C155" s="6"/>
      <c r="D155" s="7"/>
      <c r="E155" s="79">
        <v>30.0</v>
      </c>
      <c r="F155" s="6"/>
      <c r="G155" s="7"/>
      <c r="H155" s="82">
        <v>0.019</v>
      </c>
      <c r="I155" s="6"/>
      <c r="J155" s="7"/>
      <c r="K155" s="63">
        <f t="shared" si="6"/>
        <v>1.14</v>
      </c>
      <c r="L155" s="6"/>
      <c r="M155" s="7"/>
    </row>
    <row r="156" ht="15.75" customHeight="1">
      <c r="A156" s="80">
        <v>2.0</v>
      </c>
      <c r="B156" s="79" t="s">
        <v>162</v>
      </c>
      <c r="C156" s="6"/>
      <c r="D156" s="7"/>
      <c r="E156" s="79">
        <v>30.0</v>
      </c>
      <c r="F156" s="6"/>
      <c r="G156" s="7"/>
      <c r="H156" s="82">
        <v>0.025</v>
      </c>
      <c r="I156" s="6"/>
      <c r="J156" s="7"/>
      <c r="K156" s="63">
        <f t="shared" si="6"/>
        <v>1.5</v>
      </c>
      <c r="L156" s="6"/>
      <c r="M156" s="7"/>
    </row>
    <row r="157" ht="15.75" customHeight="1">
      <c r="A157" s="80"/>
      <c r="B157" s="79" t="s">
        <v>163</v>
      </c>
      <c r="C157" s="6"/>
      <c r="D157" s="7"/>
      <c r="E157" s="79">
        <v>14.0</v>
      </c>
      <c r="F157" s="6"/>
      <c r="G157" s="7"/>
      <c r="H157" s="81"/>
      <c r="I157" s="6"/>
      <c r="J157" s="7"/>
      <c r="K157" s="63">
        <f t="shared" si="6"/>
        <v>0</v>
      </c>
      <c r="L157" s="6"/>
      <c r="M157" s="7"/>
    </row>
    <row r="158" ht="15.75" customHeight="1">
      <c r="A158" s="80"/>
      <c r="B158" s="79" t="s">
        <v>164</v>
      </c>
      <c r="C158" s="6"/>
      <c r="D158" s="7"/>
      <c r="E158" s="79">
        <v>20.0</v>
      </c>
      <c r="F158" s="6"/>
      <c r="G158" s="7"/>
      <c r="H158" s="82">
        <v>0.025</v>
      </c>
      <c r="I158" s="6"/>
      <c r="J158" s="7"/>
      <c r="K158" s="63">
        <f t="shared" si="6"/>
        <v>0</v>
      </c>
      <c r="L158" s="6"/>
      <c r="M158" s="7"/>
    </row>
    <row r="159" ht="15.75" customHeight="1">
      <c r="A159" s="80"/>
      <c r="B159" s="79" t="s">
        <v>164</v>
      </c>
      <c r="C159" s="6"/>
      <c r="D159" s="7"/>
      <c r="E159" s="79">
        <v>20.0</v>
      </c>
      <c r="F159" s="6"/>
      <c r="G159" s="7"/>
      <c r="H159" s="82">
        <v>0.032</v>
      </c>
      <c r="I159" s="6"/>
      <c r="J159" s="7"/>
      <c r="K159" s="63">
        <f t="shared" si="6"/>
        <v>0</v>
      </c>
      <c r="L159" s="6"/>
      <c r="M159" s="7"/>
    </row>
    <row r="160" ht="15.75" customHeight="1">
      <c r="A160" s="80"/>
      <c r="B160" s="79" t="s">
        <v>165</v>
      </c>
      <c r="C160" s="6"/>
      <c r="D160" s="7"/>
      <c r="E160" s="79">
        <v>60.0</v>
      </c>
      <c r="F160" s="6"/>
      <c r="G160" s="7"/>
      <c r="H160" s="81"/>
      <c r="I160" s="6"/>
      <c r="J160" s="7"/>
      <c r="K160" s="63">
        <f t="shared" si="6"/>
        <v>0</v>
      </c>
      <c r="L160" s="6"/>
      <c r="M160" s="7"/>
    </row>
    <row r="161" ht="15.75" customHeight="1">
      <c r="A161" s="80"/>
      <c r="B161" s="79" t="s">
        <v>166</v>
      </c>
      <c r="C161" s="6"/>
      <c r="D161" s="7"/>
      <c r="E161" s="83">
        <v>10.0</v>
      </c>
      <c r="F161" s="6"/>
      <c r="G161" s="7"/>
      <c r="H161" s="81"/>
      <c r="I161" s="6"/>
      <c r="J161" s="7"/>
      <c r="K161" s="63">
        <f t="shared" si="6"/>
        <v>0</v>
      </c>
      <c r="L161" s="6"/>
      <c r="M161" s="7"/>
    </row>
    <row r="162" ht="15.75" customHeight="1">
      <c r="A162" s="79" t="s">
        <v>167</v>
      </c>
      <c r="B162" s="6"/>
      <c r="C162" s="6"/>
      <c r="D162" s="6"/>
      <c r="E162" s="6"/>
      <c r="F162" s="6"/>
      <c r="G162" s="6"/>
      <c r="H162" s="6"/>
      <c r="I162" s="6"/>
      <c r="J162" s="7"/>
      <c r="K162" s="63">
        <f>SUM(K154:K161)</f>
        <v>2.64</v>
      </c>
      <c r="L162" s="6"/>
      <c r="M162" s="7"/>
    </row>
    <row r="163" ht="15.75" customHeight="1">
      <c r="A163" s="79"/>
      <c r="B163" s="6"/>
      <c r="C163" s="6"/>
      <c r="D163" s="6"/>
      <c r="E163" s="6"/>
      <c r="F163" s="6"/>
      <c r="G163" s="6"/>
      <c r="H163" s="6"/>
      <c r="I163" s="6"/>
      <c r="J163" s="6"/>
      <c r="K163" s="6"/>
      <c r="L163" s="6"/>
      <c r="M163" s="7"/>
    </row>
    <row r="164" ht="15.75" customHeight="1">
      <c r="A164" s="62" t="s">
        <v>155</v>
      </c>
      <c r="B164" s="6"/>
      <c r="C164" s="6"/>
      <c r="D164" s="7"/>
      <c r="E164" s="69" t="str">
        <f>A37</f>
        <v>A - B</v>
      </c>
      <c r="F164" s="6"/>
      <c r="G164" s="6"/>
      <c r="H164" s="6"/>
      <c r="I164" s="6"/>
      <c r="J164" s="6"/>
      <c r="K164" s="6"/>
      <c r="L164" s="6"/>
      <c r="M164" s="7"/>
    </row>
    <row r="165" ht="15.75" customHeight="1">
      <c r="A165" s="78" t="s">
        <v>156</v>
      </c>
      <c r="B165" s="79" t="s">
        <v>157</v>
      </c>
      <c r="C165" s="6"/>
      <c r="D165" s="7"/>
      <c r="E165" s="79" t="s">
        <v>158</v>
      </c>
      <c r="F165" s="6"/>
      <c r="G165" s="7"/>
      <c r="H165" s="79" t="s">
        <v>159</v>
      </c>
      <c r="I165" s="6"/>
      <c r="J165" s="7"/>
      <c r="K165" s="79" t="s">
        <v>160</v>
      </c>
      <c r="L165" s="6"/>
      <c r="M165" s="7"/>
    </row>
    <row r="166" ht="15.75" customHeight="1">
      <c r="A166" s="80"/>
      <c r="B166" s="79" t="s">
        <v>161</v>
      </c>
      <c r="C166" s="6"/>
      <c r="D166" s="7"/>
      <c r="E166" s="79">
        <v>100.0</v>
      </c>
      <c r="F166" s="6"/>
      <c r="G166" s="7"/>
      <c r="H166" s="81"/>
      <c r="I166" s="6"/>
      <c r="J166" s="7"/>
      <c r="K166" s="63">
        <f t="shared" ref="K166:K173" si="7">A166*E166*H166</f>
        <v>0</v>
      </c>
      <c r="L166" s="6"/>
      <c r="M166" s="7"/>
    </row>
    <row r="167" ht="15.75" customHeight="1">
      <c r="A167" s="80">
        <v>2.0</v>
      </c>
      <c r="B167" s="79" t="s">
        <v>162</v>
      </c>
      <c r="C167" s="6"/>
      <c r="D167" s="7"/>
      <c r="E167" s="79">
        <v>30.0</v>
      </c>
      <c r="F167" s="6"/>
      <c r="G167" s="7"/>
      <c r="H167" s="82">
        <v>0.019</v>
      </c>
      <c r="I167" s="6"/>
      <c r="J167" s="7"/>
      <c r="K167" s="63">
        <f t="shared" si="7"/>
        <v>1.14</v>
      </c>
      <c r="L167" s="6"/>
      <c r="M167" s="7"/>
    </row>
    <row r="168" ht="15.75" customHeight="1">
      <c r="A168" s="80">
        <v>2.0</v>
      </c>
      <c r="B168" s="79" t="s">
        <v>162</v>
      </c>
      <c r="C168" s="6"/>
      <c r="D168" s="7"/>
      <c r="E168" s="79">
        <v>30.0</v>
      </c>
      <c r="F168" s="6"/>
      <c r="G168" s="7"/>
      <c r="H168" s="82">
        <v>0.025</v>
      </c>
      <c r="I168" s="6"/>
      <c r="J168" s="7"/>
      <c r="K168" s="63">
        <f t="shared" si="7"/>
        <v>1.5</v>
      </c>
      <c r="L168" s="6"/>
      <c r="M168" s="7"/>
    </row>
    <row r="169" ht="15.75" customHeight="1">
      <c r="A169" s="80"/>
      <c r="B169" s="79" t="s">
        <v>163</v>
      </c>
      <c r="C169" s="6"/>
      <c r="D169" s="7"/>
      <c r="E169" s="79">
        <v>14.0</v>
      </c>
      <c r="F169" s="6"/>
      <c r="G169" s="7"/>
      <c r="H169" s="81"/>
      <c r="I169" s="6"/>
      <c r="J169" s="7"/>
      <c r="K169" s="63">
        <f t="shared" si="7"/>
        <v>0</v>
      </c>
      <c r="L169" s="6"/>
      <c r="M169" s="7"/>
    </row>
    <row r="170" ht="15.75" customHeight="1">
      <c r="A170" s="80"/>
      <c r="B170" s="79" t="s">
        <v>164</v>
      </c>
      <c r="C170" s="6"/>
      <c r="D170" s="7"/>
      <c r="E170" s="79">
        <v>20.0</v>
      </c>
      <c r="F170" s="6"/>
      <c r="G170" s="7"/>
      <c r="H170" s="82">
        <v>0.025</v>
      </c>
      <c r="I170" s="6"/>
      <c r="J170" s="7"/>
      <c r="K170" s="63">
        <f t="shared" si="7"/>
        <v>0</v>
      </c>
      <c r="L170" s="6"/>
      <c r="M170" s="7"/>
    </row>
    <row r="171" ht="15.75" customHeight="1">
      <c r="A171" s="80"/>
      <c r="B171" s="79" t="s">
        <v>164</v>
      </c>
      <c r="C171" s="6"/>
      <c r="D171" s="7"/>
      <c r="E171" s="79">
        <v>20.0</v>
      </c>
      <c r="F171" s="6"/>
      <c r="G171" s="7"/>
      <c r="H171" s="82">
        <v>0.032</v>
      </c>
      <c r="I171" s="6"/>
      <c r="J171" s="7"/>
      <c r="K171" s="63">
        <f t="shared" si="7"/>
        <v>0</v>
      </c>
      <c r="L171" s="6"/>
      <c r="M171" s="7"/>
    </row>
    <row r="172" ht="15.75" customHeight="1">
      <c r="A172" s="80"/>
      <c r="B172" s="79" t="s">
        <v>165</v>
      </c>
      <c r="C172" s="6"/>
      <c r="D172" s="7"/>
      <c r="E172" s="79">
        <v>60.0</v>
      </c>
      <c r="F172" s="6"/>
      <c r="G172" s="7"/>
      <c r="H172" s="81"/>
      <c r="I172" s="6"/>
      <c r="J172" s="7"/>
      <c r="K172" s="63">
        <f t="shared" si="7"/>
        <v>0</v>
      </c>
      <c r="L172" s="6"/>
      <c r="M172" s="7"/>
    </row>
    <row r="173" ht="15.75" customHeight="1">
      <c r="A173" s="80"/>
      <c r="B173" s="79" t="s">
        <v>166</v>
      </c>
      <c r="C173" s="6"/>
      <c r="D173" s="7"/>
      <c r="E173" s="83">
        <v>10.0</v>
      </c>
      <c r="F173" s="6"/>
      <c r="G173" s="7"/>
      <c r="H173" s="81"/>
      <c r="I173" s="6"/>
      <c r="J173" s="7"/>
      <c r="K173" s="63">
        <f t="shared" si="7"/>
        <v>0</v>
      </c>
      <c r="L173" s="6"/>
      <c r="M173" s="7"/>
    </row>
    <row r="174" ht="15.75" customHeight="1">
      <c r="A174" s="79" t="s">
        <v>167</v>
      </c>
      <c r="B174" s="6"/>
      <c r="C174" s="6"/>
      <c r="D174" s="6"/>
      <c r="E174" s="6"/>
      <c r="F174" s="6"/>
      <c r="G174" s="6"/>
      <c r="H174" s="6"/>
      <c r="I174" s="6"/>
      <c r="J174" s="7"/>
      <c r="K174" s="63">
        <f>SUM(K166:K173)</f>
        <v>2.64</v>
      </c>
      <c r="L174" s="6"/>
      <c r="M174" s="7"/>
    </row>
    <row r="175" ht="15.75" customHeight="1">
      <c r="A175" s="79"/>
      <c r="B175" s="6"/>
      <c r="C175" s="6"/>
      <c r="D175" s="6"/>
      <c r="E175" s="6"/>
      <c r="F175" s="6"/>
      <c r="G175" s="6"/>
      <c r="H175" s="6"/>
      <c r="I175" s="6"/>
      <c r="J175" s="6"/>
      <c r="K175" s="6"/>
      <c r="L175" s="6"/>
      <c r="M175" s="7"/>
    </row>
    <row r="176" ht="15.75" customHeight="1">
      <c r="A176" s="62" t="s">
        <v>155</v>
      </c>
      <c r="B176" s="6"/>
      <c r="C176" s="6"/>
      <c r="D176" s="7"/>
      <c r="E176" s="69" t="str">
        <f>A38</f>
        <v>B - C</v>
      </c>
      <c r="F176" s="6"/>
      <c r="G176" s="6"/>
      <c r="H176" s="6"/>
      <c r="I176" s="6"/>
      <c r="J176" s="6"/>
      <c r="K176" s="6"/>
      <c r="L176" s="6"/>
      <c r="M176" s="7"/>
    </row>
    <row r="177" ht="15.75" customHeight="1">
      <c r="A177" s="78" t="s">
        <v>156</v>
      </c>
      <c r="B177" s="79" t="s">
        <v>157</v>
      </c>
      <c r="C177" s="6"/>
      <c r="D177" s="7"/>
      <c r="E177" s="79" t="s">
        <v>158</v>
      </c>
      <c r="F177" s="6"/>
      <c r="G177" s="7"/>
      <c r="H177" s="79" t="s">
        <v>159</v>
      </c>
      <c r="I177" s="6"/>
      <c r="J177" s="7"/>
      <c r="K177" s="79" t="s">
        <v>160</v>
      </c>
      <c r="L177" s="6"/>
      <c r="M177" s="7"/>
    </row>
    <row r="178" ht="15.75" customHeight="1">
      <c r="A178" s="80"/>
      <c r="B178" s="79" t="s">
        <v>161</v>
      </c>
      <c r="C178" s="6"/>
      <c r="D178" s="7"/>
      <c r="E178" s="79">
        <v>100.0</v>
      </c>
      <c r="F178" s="6"/>
      <c r="G178" s="7"/>
      <c r="H178" s="81"/>
      <c r="I178" s="6"/>
      <c r="J178" s="7"/>
      <c r="K178" s="63">
        <f t="shared" ref="K178:K185" si="8">A178*E178*H178</f>
        <v>0</v>
      </c>
      <c r="L178" s="6"/>
      <c r="M178" s="7"/>
    </row>
    <row r="179" ht="15.75" customHeight="1">
      <c r="A179" s="80">
        <v>2.0</v>
      </c>
      <c r="B179" s="79" t="s">
        <v>162</v>
      </c>
      <c r="C179" s="6"/>
      <c r="D179" s="7"/>
      <c r="E179" s="79">
        <v>30.0</v>
      </c>
      <c r="F179" s="6"/>
      <c r="G179" s="7"/>
      <c r="H179" s="82">
        <v>0.019</v>
      </c>
      <c r="I179" s="6"/>
      <c r="J179" s="7"/>
      <c r="K179" s="63">
        <f t="shared" si="8"/>
        <v>1.14</v>
      </c>
      <c r="L179" s="6"/>
      <c r="M179" s="7"/>
    </row>
    <row r="180" ht="15.75" customHeight="1">
      <c r="A180" s="80">
        <v>2.0</v>
      </c>
      <c r="B180" s="79" t="s">
        <v>162</v>
      </c>
      <c r="C180" s="6"/>
      <c r="D180" s="7"/>
      <c r="E180" s="79">
        <v>30.0</v>
      </c>
      <c r="F180" s="6"/>
      <c r="G180" s="7"/>
      <c r="H180" s="82">
        <v>0.025</v>
      </c>
      <c r="I180" s="6"/>
      <c r="J180" s="7"/>
      <c r="K180" s="63">
        <f t="shared" si="8"/>
        <v>1.5</v>
      </c>
      <c r="L180" s="6"/>
      <c r="M180" s="7"/>
    </row>
    <row r="181" ht="15.75" customHeight="1">
      <c r="A181" s="80"/>
      <c r="B181" s="79" t="s">
        <v>163</v>
      </c>
      <c r="C181" s="6"/>
      <c r="D181" s="7"/>
      <c r="E181" s="79">
        <v>14.0</v>
      </c>
      <c r="F181" s="6"/>
      <c r="G181" s="7"/>
      <c r="H181" s="81"/>
      <c r="I181" s="6"/>
      <c r="J181" s="7"/>
      <c r="K181" s="63">
        <f t="shared" si="8"/>
        <v>0</v>
      </c>
      <c r="L181" s="6"/>
      <c r="M181" s="7"/>
    </row>
    <row r="182" ht="15.75" customHeight="1">
      <c r="A182" s="80"/>
      <c r="B182" s="79" t="s">
        <v>164</v>
      </c>
      <c r="C182" s="6"/>
      <c r="D182" s="7"/>
      <c r="E182" s="79">
        <v>20.0</v>
      </c>
      <c r="F182" s="6"/>
      <c r="G182" s="7"/>
      <c r="H182" s="82">
        <v>0.025</v>
      </c>
      <c r="I182" s="6"/>
      <c r="J182" s="7"/>
      <c r="K182" s="63">
        <f t="shared" si="8"/>
        <v>0</v>
      </c>
      <c r="L182" s="6"/>
      <c r="M182" s="7"/>
    </row>
    <row r="183" ht="15.75" customHeight="1">
      <c r="A183" s="80"/>
      <c r="B183" s="79" t="s">
        <v>164</v>
      </c>
      <c r="C183" s="6"/>
      <c r="D183" s="7"/>
      <c r="E183" s="79">
        <v>20.0</v>
      </c>
      <c r="F183" s="6"/>
      <c r="G183" s="7"/>
      <c r="H183" s="82">
        <v>0.032</v>
      </c>
      <c r="I183" s="6"/>
      <c r="J183" s="7"/>
      <c r="K183" s="63">
        <f t="shared" si="8"/>
        <v>0</v>
      </c>
      <c r="L183" s="6"/>
      <c r="M183" s="7"/>
    </row>
    <row r="184" ht="15.75" customHeight="1">
      <c r="A184" s="80"/>
      <c r="B184" s="79" t="s">
        <v>165</v>
      </c>
      <c r="C184" s="6"/>
      <c r="D184" s="7"/>
      <c r="E184" s="79">
        <v>60.0</v>
      </c>
      <c r="F184" s="6"/>
      <c r="G184" s="7"/>
      <c r="H184" s="81"/>
      <c r="I184" s="6"/>
      <c r="J184" s="7"/>
      <c r="K184" s="63">
        <f t="shared" si="8"/>
        <v>0</v>
      </c>
      <c r="L184" s="6"/>
      <c r="M184" s="7"/>
    </row>
    <row r="185" ht="15.75" customHeight="1">
      <c r="A185" s="80"/>
      <c r="B185" s="79" t="s">
        <v>166</v>
      </c>
      <c r="C185" s="6"/>
      <c r="D185" s="7"/>
      <c r="E185" s="83">
        <v>10.0</v>
      </c>
      <c r="F185" s="6"/>
      <c r="G185" s="7"/>
      <c r="H185" s="81"/>
      <c r="I185" s="6"/>
      <c r="J185" s="7"/>
      <c r="K185" s="63">
        <f t="shared" si="8"/>
        <v>0</v>
      </c>
      <c r="L185" s="6"/>
      <c r="M185" s="7"/>
    </row>
    <row r="186" ht="15.75" customHeight="1">
      <c r="A186" s="79" t="s">
        <v>167</v>
      </c>
      <c r="B186" s="6"/>
      <c r="C186" s="6"/>
      <c r="D186" s="6"/>
      <c r="E186" s="6"/>
      <c r="F186" s="6"/>
      <c r="G186" s="6"/>
      <c r="H186" s="6"/>
      <c r="I186" s="6"/>
      <c r="J186" s="7"/>
      <c r="K186" s="63">
        <f>SUM(K178:K185)</f>
        <v>2.64</v>
      </c>
      <c r="L186" s="6"/>
      <c r="M186" s="7"/>
    </row>
    <row r="187" ht="15.75" customHeight="1">
      <c r="A187" s="79"/>
      <c r="B187" s="6"/>
      <c r="C187" s="6"/>
      <c r="D187" s="6"/>
      <c r="E187" s="6"/>
      <c r="F187" s="6"/>
      <c r="G187" s="6"/>
      <c r="H187" s="6"/>
      <c r="I187" s="6"/>
      <c r="J187" s="6"/>
      <c r="K187" s="6"/>
      <c r="L187" s="6"/>
      <c r="M187" s="7"/>
    </row>
    <row r="188" ht="15.75" customHeight="1">
      <c r="A188" s="62" t="s">
        <v>155</v>
      </c>
      <c r="B188" s="6"/>
      <c r="C188" s="6"/>
      <c r="D188" s="7"/>
      <c r="E188" s="69"/>
      <c r="F188" s="6"/>
      <c r="G188" s="6"/>
      <c r="H188" s="6"/>
      <c r="I188" s="6"/>
      <c r="J188" s="6"/>
      <c r="K188" s="6"/>
      <c r="L188" s="6"/>
      <c r="M188" s="7"/>
    </row>
    <row r="189" ht="15.75" customHeight="1">
      <c r="A189" s="78" t="s">
        <v>156</v>
      </c>
      <c r="B189" s="79" t="s">
        <v>157</v>
      </c>
      <c r="C189" s="6"/>
      <c r="D189" s="7"/>
      <c r="E189" s="79" t="s">
        <v>158</v>
      </c>
      <c r="F189" s="6"/>
      <c r="G189" s="7"/>
      <c r="H189" s="79" t="s">
        <v>159</v>
      </c>
      <c r="I189" s="6"/>
      <c r="J189" s="7"/>
      <c r="K189" s="79" t="s">
        <v>160</v>
      </c>
      <c r="L189" s="6"/>
      <c r="M189" s="7"/>
    </row>
    <row r="190" ht="15.75" customHeight="1">
      <c r="A190" s="80"/>
      <c r="B190" s="79" t="s">
        <v>161</v>
      </c>
      <c r="C190" s="6"/>
      <c r="D190" s="7"/>
      <c r="E190" s="79">
        <v>100.0</v>
      </c>
      <c r="F190" s="6"/>
      <c r="G190" s="7"/>
      <c r="H190" s="81"/>
      <c r="I190" s="6"/>
      <c r="J190" s="7"/>
      <c r="K190" s="63">
        <f t="shared" ref="K190:K197" si="9">A190*E190*H190</f>
        <v>0</v>
      </c>
      <c r="L190" s="6"/>
      <c r="M190" s="7"/>
    </row>
    <row r="191" ht="15.75" customHeight="1">
      <c r="A191" s="80">
        <v>2.0</v>
      </c>
      <c r="B191" s="79" t="s">
        <v>162</v>
      </c>
      <c r="C191" s="6"/>
      <c r="D191" s="7"/>
      <c r="E191" s="79">
        <v>30.0</v>
      </c>
      <c r="F191" s="6"/>
      <c r="G191" s="7"/>
      <c r="H191" s="82">
        <v>0.019</v>
      </c>
      <c r="I191" s="6"/>
      <c r="J191" s="7"/>
      <c r="K191" s="63">
        <f t="shared" si="9"/>
        <v>1.14</v>
      </c>
      <c r="L191" s="6"/>
      <c r="M191" s="7"/>
    </row>
    <row r="192" ht="15.75" customHeight="1">
      <c r="A192" s="80">
        <v>2.0</v>
      </c>
      <c r="B192" s="79" t="s">
        <v>162</v>
      </c>
      <c r="C192" s="6"/>
      <c r="D192" s="7"/>
      <c r="E192" s="79">
        <v>30.0</v>
      </c>
      <c r="F192" s="6"/>
      <c r="G192" s="7"/>
      <c r="H192" s="82">
        <v>0.025</v>
      </c>
      <c r="I192" s="6"/>
      <c r="J192" s="7"/>
      <c r="K192" s="63">
        <f t="shared" si="9"/>
        <v>1.5</v>
      </c>
      <c r="L192" s="6"/>
      <c r="M192" s="7"/>
    </row>
    <row r="193" ht="15.75" customHeight="1">
      <c r="A193" s="80"/>
      <c r="B193" s="79" t="s">
        <v>163</v>
      </c>
      <c r="C193" s="6"/>
      <c r="D193" s="7"/>
      <c r="E193" s="79">
        <v>14.0</v>
      </c>
      <c r="F193" s="6"/>
      <c r="G193" s="7"/>
      <c r="H193" s="81"/>
      <c r="I193" s="6"/>
      <c r="J193" s="7"/>
      <c r="K193" s="63">
        <f t="shared" si="9"/>
        <v>0</v>
      </c>
      <c r="L193" s="6"/>
      <c r="M193" s="7"/>
    </row>
    <row r="194" ht="15.75" customHeight="1">
      <c r="A194" s="80"/>
      <c r="B194" s="79" t="s">
        <v>164</v>
      </c>
      <c r="C194" s="6"/>
      <c r="D194" s="7"/>
      <c r="E194" s="79">
        <v>20.0</v>
      </c>
      <c r="F194" s="6"/>
      <c r="G194" s="7"/>
      <c r="H194" s="82">
        <v>0.025</v>
      </c>
      <c r="I194" s="6"/>
      <c r="J194" s="7"/>
      <c r="K194" s="63">
        <f t="shared" si="9"/>
        <v>0</v>
      </c>
      <c r="L194" s="6"/>
      <c r="M194" s="7"/>
    </row>
    <row r="195" ht="15.75" customHeight="1">
      <c r="A195" s="80"/>
      <c r="B195" s="79" t="s">
        <v>164</v>
      </c>
      <c r="C195" s="6"/>
      <c r="D195" s="7"/>
      <c r="E195" s="79">
        <v>20.0</v>
      </c>
      <c r="F195" s="6"/>
      <c r="G195" s="7"/>
      <c r="H195" s="82">
        <v>0.032</v>
      </c>
      <c r="I195" s="6"/>
      <c r="J195" s="7"/>
      <c r="K195" s="63">
        <f t="shared" si="9"/>
        <v>0</v>
      </c>
      <c r="L195" s="6"/>
      <c r="M195" s="7"/>
    </row>
    <row r="196" ht="15.75" customHeight="1">
      <c r="A196" s="80"/>
      <c r="B196" s="79" t="s">
        <v>165</v>
      </c>
      <c r="C196" s="6"/>
      <c r="D196" s="7"/>
      <c r="E196" s="79">
        <v>60.0</v>
      </c>
      <c r="F196" s="6"/>
      <c r="G196" s="7"/>
      <c r="H196" s="81"/>
      <c r="I196" s="6"/>
      <c r="J196" s="7"/>
      <c r="K196" s="63">
        <f t="shared" si="9"/>
        <v>0</v>
      </c>
      <c r="L196" s="6"/>
      <c r="M196" s="7"/>
    </row>
    <row r="197" ht="15.75" customHeight="1">
      <c r="A197" s="80"/>
      <c r="B197" s="79" t="s">
        <v>166</v>
      </c>
      <c r="C197" s="6"/>
      <c r="D197" s="7"/>
      <c r="E197" s="83">
        <v>10.0</v>
      </c>
      <c r="F197" s="6"/>
      <c r="G197" s="7"/>
      <c r="H197" s="81"/>
      <c r="I197" s="6"/>
      <c r="J197" s="7"/>
      <c r="K197" s="63">
        <f t="shared" si="9"/>
        <v>0</v>
      </c>
      <c r="L197" s="6"/>
      <c r="M197" s="7"/>
    </row>
    <row r="198" ht="15.75" customHeight="1">
      <c r="A198" s="79" t="s">
        <v>167</v>
      </c>
      <c r="B198" s="6"/>
      <c r="C198" s="6"/>
      <c r="D198" s="6"/>
      <c r="E198" s="6"/>
      <c r="F198" s="6"/>
      <c r="G198" s="6"/>
      <c r="H198" s="6"/>
      <c r="I198" s="6"/>
      <c r="J198" s="7"/>
      <c r="K198" s="63">
        <f>SUM(K190:K197)</f>
        <v>2.64</v>
      </c>
      <c r="L198" s="6"/>
      <c r="M198" s="7"/>
    </row>
    <row r="199" ht="15.75" customHeight="1">
      <c r="A199" s="79"/>
      <c r="B199" s="6"/>
      <c r="C199" s="6"/>
      <c r="D199" s="6"/>
      <c r="E199" s="6"/>
      <c r="F199" s="6"/>
      <c r="G199" s="6"/>
      <c r="H199" s="6"/>
      <c r="I199" s="6"/>
      <c r="J199" s="6"/>
      <c r="K199" s="6"/>
      <c r="L199" s="6"/>
      <c r="M199" s="7"/>
    </row>
    <row r="200" ht="15.75" customHeight="1">
      <c r="A200" s="62" t="s">
        <v>155</v>
      </c>
      <c r="B200" s="6"/>
      <c r="C200" s="6"/>
      <c r="D200" s="7"/>
      <c r="E200" s="69" t="str">
        <f>A40</f>
        <v>-</v>
      </c>
      <c r="F200" s="6"/>
      <c r="G200" s="6"/>
      <c r="H200" s="6"/>
      <c r="I200" s="6"/>
      <c r="J200" s="6"/>
      <c r="K200" s="6"/>
      <c r="L200" s="6"/>
      <c r="M200" s="7"/>
    </row>
    <row r="201" ht="15.75" customHeight="1">
      <c r="A201" s="78" t="s">
        <v>156</v>
      </c>
      <c r="B201" s="79" t="s">
        <v>157</v>
      </c>
      <c r="C201" s="6"/>
      <c r="D201" s="7"/>
      <c r="E201" s="79" t="s">
        <v>158</v>
      </c>
      <c r="F201" s="6"/>
      <c r="G201" s="7"/>
      <c r="H201" s="79" t="s">
        <v>159</v>
      </c>
      <c r="I201" s="6"/>
      <c r="J201" s="7"/>
      <c r="K201" s="79" t="s">
        <v>160</v>
      </c>
      <c r="L201" s="6"/>
      <c r="M201" s="7"/>
    </row>
    <row r="202" ht="15.75" customHeight="1">
      <c r="A202" s="80"/>
      <c r="B202" s="79" t="s">
        <v>161</v>
      </c>
      <c r="C202" s="6"/>
      <c r="D202" s="7"/>
      <c r="E202" s="79">
        <v>100.0</v>
      </c>
      <c r="F202" s="6"/>
      <c r="G202" s="7"/>
      <c r="H202" s="81"/>
      <c r="I202" s="6"/>
      <c r="J202" s="7"/>
      <c r="K202" s="63">
        <f t="shared" ref="K202:K209" si="10">A202*E202*H202</f>
        <v>0</v>
      </c>
      <c r="L202" s="6"/>
      <c r="M202" s="7"/>
    </row>
    <row r="203" ht="15.75" customHeight="1">
      <c r="A203" s="80">
        <v>2.0</v>
      </c>
      <c r="B203" s="79" t="s">
        <v>162</v>
      </c>
      <c r="C203" s="6"/>
      <c r="D203" s="7"/>
      <c r="E203" s="79">
        <v>30.0</v>
      </c>
      <c r="F203" s="6"/>
      <c r="G203" s="7"/>
      <c r="H203" s="82">
        <v>0.019</v>
      </c>
      <c r="I203" s="6"/>
      <c r="J203" s="7"/>
      <c r="K203" s="63">
        <f t="shared" si="10"/>
        <v>1.14</v>
      </c>
      <c r="L203" s="6"/>
      <c r="M203" s="7"/>
    </row>
    <row r="204" ht="15.75" customHeight="1">
      <c r="A204" s="80">
        <v>2.0</v>
      </c>
      <c r="B204" s="79" t="s">
        <v>162</v>
      </c>
      <c r="C204" s="6"/>
      <c r="D204" s="7"/>
      <c r="E204" s="79">
        <v>30.0</v>
      </c>
      <c r="F204" s="6"/>
      <c r="G204" s="7"/>
      <c r="H204" s="82">
        <v>0.025</v>
      </c>
      <c r="I204" s="6"/>
      <c r="J204" s="7"/>
      <c r="K204" s="63">
        <f t="shared" si="10"/>
        <v>1.5</v>
      </c>
      <c r="L204" s="6"/>
      <c r="M204" s="7"/>
    </row>
    <row r="205" ht="15.75" customHeight="1">
      <c r="A205" s="80"/>
      <c r="B205" s="79" t="s">
        <v>163</v>
      </c>
      <c r="C205" s="6"/>
      <c r="D205" s="7"/>
      <c r="E205" s="79">
        <v>14.0</v>
      </c>
      <c r="F205" s="6"/>
      <c r="G205" s="7"/>
      <c r="H205" s="81"/>
      <c r="I205" s="6"/>
      <c r="J205" s="7"/>
      <c r="K205" s="63">
        <f t="shared" si="10"/>
        <v>0</v>
      </c>
      <c r="L205" s="6"/>
      <c r="M205" s="7"/>
    </row>
    <row r="206" ht="15.75" customHeight="1">
      <c r="A206" s="80"/>
      <c r="B206" s="79" t="s">
        <v>164</v>
      </c>
      <c r="C206" s="6"/>
      <c r="D206" s="7"/>
      <c r="E206" s="79">
        <v>20.0</v>
      </c>
      <c r="F206" s="6"/>
      <c r="G206" s="7"/>
      <c r="H206" s="82">
        <v>0.025</v>
      </c>
      <c r="I206" s="6"/>
      <c r="J206" s="7"/>
      <c r="K206" s="63">
        <f t="shared" si="10"/>
        <v>0</v>
      </c>
      <c r="L206" s="6"/>
      <c r="M206" s="7"/>
    </row>
    <row r="207" ht="15.75" customHeight="1">
      <c r="A207" s="80"/>
      <c r="B207" s="79" t="s">
        <v>164</v>
      </c>
      <c r="C207" s="6"/>
      <c r="D207" s="7"/>
      <c r="E207" s="79">
        <v>20.0</v>
      </c>
      <c r="F207" s="6"/>
      <c r="G207" s="7"/>
      <c r="H207" s="82">
        <v>0.032</v>
      </c>
      <c r="I207" s="6"/>
      <c r="J207" s="7"/>
      <c r="K207" s="63">
        <f t="shared" si="10"/>
        <v>0</v>
      </c>
      <c r="L207" s="6"/>
      <c r="M207" s="7"/>
    </row>
    <row r="208" ht="15.75" customHeight="1">
      <c r="A208" s="80"/>
      <c r="B208" s="79" t="s">
        <v>165</v>
      </c>
      <c r="C208" s="6"/>
      <c r="D208" s="7"/>
      <c r="E208" s="79">
        <v>60.0</v>
      </c>
      <c r="F208" s="6"/>
      <c r="G208" s="7"/>
      <c r="H208" s="81"/>
      <c r="I208" s="6"/>
      <c r="J208" s="7"/>
      <c r="K208" s="63">
        <f t="shared" si="10"/>
        <v>0</v>
      </c>
      <c r="L208" s="6"/>
      <c r="M208" s="7"/>
    </row>
    <row r="209" ht="15.75" customHeight="1">
      <c r="A209" s="80"/>
      <c r="B209" s="79" t="s">
        <v>166</v>
      </c>
      <c r="C209" s="6"/>
      <c r="D209" s="7"/>
      <c r="E209" s="83">
        <v>10.0</v>
      </c>
      <c r="F209" s="6"/>
      <c r="G209" s="7"/>
      <c r="H209" s="81"/>
      <c r="I209" s="6"/>
      <c r="J209" s="7"/>
      <c r="K209" s="63">
        <f t="shared" si="10"/>
        <v>0</v>
      </c>
      <c r="L209" s="6"/>
      <c r="M209" s="7"/>
    </row>
    <row r="210" ht="15.75" customHeight="1">
      <c r="A210" s="79" t="s">
        <v>167</v>
      </c>
      <c r="B210" s="6"/>
      <c r="C210" s="6"/>
      <c r="D210" s="6"/>
      <c r="E210" s="6"/>
      <c r="F210" s="6"/>
      <c r="G210" s="6"/>
      <c r="H210" s="6"/>
      <c r="I210" s="6"/>
      <c r="J210" s="7"/>
      <c r="K210" s="63">
        <f>SUM(K202:K209)</f>
        <v>2.64</v>
      </c>
      <c r="L210" s="6"/>
      <c r="M210" s="7"/>
    </row>
    <row r="211" ht="15.75" customHeight="1">
      <c r="A211" s="79"/>
      <c r="B211" s="6"/>
      <c r="C211" s="6"/>
      <c r="D211" s="6"/>
      <c r="E211" s="6"/>
      <c r="F211" s="6"/>
      <c r="G211" s="6"/>
      <c r="H211" s="6"/>
      <c r="I211" s="6"/>
      <c r="J211" s="6"/>
      <c r="K211" s="6"/>
      <c r="L211" s="6"/>
      <c r="M211" s="7"/>
    </row>
    <row r="212" ht="15.75" customHeight="1">
      <c r="A212" s="62" t="s">
        <v>155</v>
      </c>
      <c r="B212" s="6"/>
      <c r="C212" s="6"/>
      <c r="D212" s="7"/>
      <c r="E212" s="69" t="str">
        <f>A41</f>
        <v>-</v>
      </c>
      <c r="F212" s="6"/>
      <c r="G212" s="6"/>
      <c r="H212" s="6"/>
      <c r="I212" s="6"/>
      <c r="J212" s="6"/>
      <c r="K212" s="6"/>
      <c r="L212" s="6"/>
      <c r="M212" s="7"/>
    </row>
    <row r="213" ht="15.75" customHeight="1">
      <c r="A213" s="78" t="s">
        <v>156</v>
      </c>
      <c r="B213" s="79" t="s">
        <v>157</v>
      </c>
      <c r="C213" s="6"/>
      <c r="D213" s="7"/>
      <c r="E213" s="79" t="s">
        <v>158</v>
      </c>
      <c r="F213" s="6"/>
      <c r="G213" s="7"/>
      <c r="H213" s="79" t="s">
        <v>159</v>
      </c>
      <c r="I213" s="6"/>
      <c r="J213" s="7"/>
      <c r="K213" s="79" t="s">
        <v>160</v>
      </c>
      <c r="L213" s="6"/>
      <c r="M213" s="7"/>
    </row>
    <row r="214" ht="15.75" customHeight="1">
      <c r="A214" s="80"/>
      <c r="B214" s="79" t="s">
        <v>161</v>
      </c>
      <c r="C214" s="6"/>
      <c r="D214" s="7"/>
      <c r="E214" s="79">
        <v>100.0</v>
      </c>
      <c r="F214" s="6"/>
      <c r="G214" s="7"/>
      <c r="H214" s="81"/>
      <c r="I214" s="6"/>
      <c r="J214" s="7"/>
      <c r="K214" s="63">
        <f t="shared" ref="K214:K221" si="11">A214*E214*H214</f>
        <v>0</v>
      </c>
      <c r="L214" s="6"/>
      <c r="M214" s="7"/>
    </row>
    <row r="215" ht="15.75" customHeight="1">
      <c r="A215" s="80">
        <v>2.0</v>
      </c>
      <c r="B215" s="79" t="s">
        <v>162</v>
      </c>
      <c r="C215" s="6"/>
      <c r="D215" s="7"/>
      <c r="E215" s="79">
        <v>30.0</v>
      </c>
      <c r="F215" s="6"/>
      <c r="G215" s="7"/>
      <c r="H215" s="82">
        <v>0.019</v>
      </c>
      <c r="I215" s="6"/>
      <c r="J215" s="7"/>
      <c r="K215" s="63">
        <f t="shared" si="11"/>
        <v>1.14</v>
      </c>
      <c r="L215" s="6"/>
      <c r="M215" s="7"/>
    </row>
    <row r="216" ht="15.75" customHeight="1">
      <c r="A216" s="80">
        <v>2.0</v>
      </c>
      <c r="B216" s="79" t="s">
        <v>162</v>
      </c>
      <c r="C216" s="6"/>
      <c r="D216" s="7"/>
      <c r="E216" s="79">
        <v>30.0</v>
      </c>
      <c r="F216" s="6"/>
      <c r="G216" s="7"/>
      <c r="H216" s="82">
        <v>0.025</v>
      </c>
      <c r="I216" s="6"/>
      <c r="J216" s="7"/>
      <c r="K216" s="63">
        <f t="shared" si="11"/>
        <v>1.5</v>
      </c>
      <c r="L216" s="6"/>
      <c r="M216" s="7"/>
    </row>
    <row r="217" ht="15.75" customHeight="1">
      <c r="A217" s="80"/>
      <c r="B217" s="79" t="s">
        <v>163</v>
      </c>
      <c r="C217" s="6"/>
      <c r="D217" s="7"/>
      <c r="E217" s="79">
        <v>14.0</v>
      </c>
      <c r="F217" s="6"/>
      <c r="G217" s="7"/>
      <c r="H217" s="81"/>
      <c r="I217" s="6"/>
      <c r="J217" s="7"/>
      <c r="K217" s="63">
        <f t="shared" si="11"/>
        <v>0</v>
      </c>
      <c r="L217" s="6"/>
      <c r="M217" s="7"/>
    </row>
    <row r="218" ht="15.75" customHeight="1">
      <c r="A218" s="80"/>
      <c r="B218" s="79" t="s">
        <v>164</v>
      </c>
      <c r="C218" s="6"/>
      <c r="D218" s="7"/>
      <c r="E218" s="79">
        <v>20.0</v>
      </c>
      <c r="F218" s="6"/>
      <c r="G218" s="7"/>
      <c r="H218" s="82">
        <v>0.025</v>
      </c>
      <c r="I218" s="6"/>
      <c r="J218" s="7"/>
      <c r="K218" s="63">
        <f t="shared" si="11"/>
        <v>0</v>
      </c>
      <c r="L218" s="6"/>
      <c r="M218" s="7"/>
    </row>
    <row r="219" ht="15.75" customHeight="1">
      <c r="A219" s="80"/>
      <c r="B219" s="79" t="s">
        <v>164</v>
      </c>
      <c r="C219" s="6"/>
      <c r="D219" s="7"/>
      <c r="E219" s="79">
        <v>20.0</v>
      </c>
      <c r="F219" s="6"/>
      <c r="G219" s="7"/>
      <c r="H219" s="82">
        <v>0.032</v>
      </c>
      <c r="I219" s="6"/>
      <c r="J219" s="7"/>
      <c r="K219" s="63">
        <f t="shared" si="11"/>
        <v>0</v>
      </c>
      <c r="L219" s="6"/>
      <c r="M219" s="7"/>
    </row>
    <row r="220" ht="15.75" customHeight="1">
      <c r="A220" s="80"/>
      <c r="B220" s="79" t="s">
        <v>165</v>
      </c>
      <c r="C220" s="6"/>
      <c r="D220" s="7"/>
      <c r="E220" s="79">
        <v>60.0</v>
      </c>
      <c r="F220" s="6"/>
      <c r="G220" s="7"/>
      <c r="H220" s="81"/>
      <c r="I220" s="6"/>
      <c r="J220" s="7"/>
      <c r="K220" s="63">
        <f t="shared" si="11"/>
        <v>0</v>
      </c>
      <c r="L220" s="6"/>
      <c r="M220" s="7"/>
    </row>
    <row r="221" ht="15.75" customHeight="1">
      <c r="A221" s="80"/>
      <c r="B221" s="79" t="s">
        <v>166</v>
      </c>
      <c r="C221" s="6"/>
      <c r="D221" s="7"/>
      <c r="E221" s="83">
        <v>10.0</v>
      </c>
      <c r="F221" s="6"/>
      <c r="G221" s="7"/>
      <c r="H221" s="81"/>
      <c r="I221" s="6"/>
      <c r="J221" s="7"/>
      <c r="K221" s="63">
        <f t="shared" si="11"/>
        <v>0</v>
      </c>
      <c r="L221" s="6"/>
      <c r="M221" s="7"/>
    </row>
    <row r="222" ht="15.75" customHeight="1">
      <c r="A222" s="79" t="s">
        <v>167</v>
      </c>
      <c r="B222" s="6"/>
      <c r="C222" s="6"/>
      <c r="D222" s="6"/>
      <c r="E222" s="6"/>
      <c r="F222" s="6"/>
      <c r="G222" s="6"/>
      <c r="H222" s="6"/>
      <c r="I222" s="6"/>
      <c r="J222" s="7"/>
      <c r="K222" s="63">
        <f>SUM(K214:K221)</f>
        <v>2.64</v>
      </c>
      <c r="L222" s="6"/>
      <c r="M222" s="7"/>
    </row>
    <row r="223" ht="15.75" customHeight="1">
      <c r="A223" s="79"/>
      <c r="B223" s="6"/>
      <c r="C223" s="6"/>
      <c r="D223" s="6"/>
      <c r="E223" s="6"/>
      <c r="F223" s="6"/>
      <c r="G223" s="6"/>
      <c r="H223" s="6"/>
      <c r="I223" s="6"/>
      <c r="J223" s="6"/>
      <c r="K223" s="6"/>
      <c r="L223" s="6"/>
      <c r="M223" s="7"/>
    </row>
    <row r="224" ht="15.75" customHeight="1">
      <c r="A224" s="62" t="s">
        <v>155</v>
      </c>
      <c r="B224" s="6"/>
      <c r="C224" s="6"/>
      <c r="D224" s="7"/>
      <c r="E224" s="69" t="str">
        <f>A42</f>
        <v>-</v>
      </c>
      <c r="F224" s="6"/>
      <c r="G224" s="6"/>
      <c r="H224" s="6"/>
      <c r="I224" s="6"/>
      <c r="J224" s="6"/>
      <c r="K224" s="6"/>
      <c r="L224" s="6"/>
      <c r="M224" s="7"/>
    </row>
    <row r="225" ht="15.75" customHeight="1">
      <c r="A225" s="78" t="s">
        <v>156</v>
      </c>
      <c r="B225" s="79" t="s">
        <v>157</v>
      </c>
      <c r="C225" s="6"/>
      <c r="D225" s="7"/>
      <c r="E225" s="79" t="s">
        <v>158</v>
      </c>
      <c r="F225" s="6"/>
      <c r="G225" s="7"/>
      <c r="H225" s="79" t="s">
        <v>159</v>
      </c>
      <c r="I225" s="6"/>
      <c r="J225" s="7"/>
      <c r="K225" s="79" t="s">
        <v>160</v>
      </c>
      <c r="L225" s="6"/>
      <c r="M225" s="7"/>
    </row>
    <row r="226" ht="15.75" customHeight="1">
      <c r="A226" s="80"/>
      <c r="B226" s="79" t="s">
        <v>161</v>
      </c>
      <c r="C226" s="6"/>
      <c r="D226" s="7"/>
      <c r="E226" s="79">
        <v>100.0</v>
      </c>
      <c r="F226" s="6"/>
      <c r="G226" s="7"/>
      <c r="H226" s="81"/>
      <c r="I226" s="6"/>
      <c r="J226" s="7"/>
      <c r="K226" s="63">
        <f t="shared" ref="K226:K233" si="12">A226*E226*H226</f>
        <v>0</v>
      </c>
      <c r="L226" s="6"/>
      <c r="M226" s="7"/>
    </row>
    <row r="227" ht="15.75" customHeight="1">
      <c r="A227" s="80">
        <v>2.0</v>
      </c>
      <c r="B227" s="79" t="s">
        <v>162</v>
      </c>
      <c r="C227" s="6"/>
      <c r="D227" s="7"/>
      <c r="E227" s="79">
        <v>30.0</v>
      </c>
      <c r="F227" s="6"/>
      <c r="G227" s="7"/>
      <c r="H227" s="82">
        <v>0.019</v>
      </c>
      <c r="I227" s="6"/>
      <c r="J227" s="7"/>
      <c r="K227" s="63">
        <f t="shared" si="12"/>
        <v>1.14</v>
      </c>
      <c r="L227" s="6"/>
      <c r="M227" s="7"/>
    </row>
    <row r="228" ht="15.75" customHeight="1">
      <c r="A228" s="80">
        <v>2.0</v>
      </c>
      <c r="B228" s="79" t="s">
        <v>162</v>
      </c>
      <c r="C228" s="6"/>
      <c r="D228" s="7"/>
      <c r="E228" s="79">
        <v>30.0</v>
      </c>
      <c r="F228" s="6"/>
      <c r="G228" s="7"/>
      <c r="H228" s="82">
        <v>0.025</v>
      </c>
      <c r="I228" s="6"/>
      <c r="J228" s="7"/>
      <c r="K228" s="63">
        <f t="shared" si="12"/>
        <v>1.5</v>
      </c>
      <c r="L228" s="6"/>
      <c r="M228" s="7"/>
    </row>
    <row r="229" ht="15.75" customHeight="1">
      <c r="A229" s="80"/>
      <c r="B229" s="79" t="s">
        <v>163</v>
      </c>
      <c r="C229" s="6"/>
      <c r="D229" s="7"/>
      <c r="E229" s="79">
        <v>14.0</v>
      </c>
      <c r="F229" s="6"/>
      <c r="G229" s="7"/>
      <c r="H229" s="81"/>
      <c r="I229" s="6"/>
      <c r="J229" s="7"/>
      <c r="K229" s="63">
        <f t="shared" si="12"/>
        <v>0</v>
      </c>
      <c r="L229" s="6"/>
      <c r="M229" s="7"/>
    </row>
    <row r="230" ht="15.75" customHeight="1">
      <c r="A230" s="80"/>
      <c r="B230" s="79" t="s">
        <v>164</v>
      </c>
      <c r="C230" s="6"/>
      <c r="D230" s="7"/>
      <c r="E230" s="79">
        <v>20.0</v>
      </c>
      <c r="F230" s="6"/>
      <c r="G230" s="7"/>
      <c r="H230" s="82">
        <v>0.025</v>
      </c>
      <c r="I230" s="6"/>
      <c r="J230" s="7"/>
      <c r="K230" s="63">
        <f t="shared" si="12"/>
        <v>0</v>
      </c>
      <c r="L230" s="6"/>
      <c r="M230" s="7"/>
    </row>
    <row r="231" ht="15.75" customHeight="1">
      <c r="A231" s="80"/>
      <c r="B231" s="79" t="s">
        <v>164</v>
      </c>
      <c r="C231" s="6"/>
      <c r="D231" s="7"/>
      <c r="E231" s="79">
        <v>20.0</v>
      </c>
      <c r="F231" s="6"/>
      <c r="G231" s="7"/>
      <c r="H231" s="82">
        <v>0.032</v>
      </c>
      <c r="I231" s="6"/>
      <c r="J231" s="7"/>
      <c r="K231" s="63">
        <f t="shared" si="12"/>
        <v>0</v>
      </c>
      <c r="L231" s="6"/>
      <c r="M231" s="7"/>
    </row>
    <row r="232" ht="15.75" customHeight="1">
      <c r="A232" s="80"/>
      <c r="B232" s="79" t="s">
        <v>165</v>
      </c>
      <c r="C232" s="6"/>
      <c r="D232" s="7"/>
      <c r="E232" s="79">
        <v>60.0</v>
      </c>
      <c r="F232" s="6"/>
      <c r="G232" s="7"/>
      <c r="H232" s="81"/>
      <c r="I232" s="6"/>
      <c r="J232" s="7"/>
      <c r="K232" s="63">
        <f t="shared" si="12"/>
        <v>0</v>
      </c>
      <c r="L232" s="6"/>
      <c r="M232" s="7"/>
    </row>
    <row r="233" ht="15.75" customHeight="1">
      <c r="A233" s="80"/>
      <c r="B233" s="79" t="s">
        <v>166</v>
      </c>
      <c r="C233" s="6"/>
      <c r="D233" s="7"/>
      <c r="E233" s="83">
        <v>10.0</v>
      </c>
      <c r="F233" s="6"/>
      <c r="G233" s="7"/>
      <c r="H233" s="81"/>
      <c r="I233" s="6"/>
      <c r="J233" s="7"/>
      <c r="K233" s="63">
        <f t="shared" si="12"/>
        <v>0</v>
      </c>
      <c r="L233" s="6"/>
      <c r="M233" s="7"/>
    </row>
    <row r="234" ht="15.75" customHeight="1">
      <c r="A234" s="79" t="s">
        <v>167</v>
      </c>
      <c r="B234" s="6"/>
      <c r="C234" s="6"/>
      <c r="D234" s="6"/>
      <c r="E234" s="6"/>
      <c r="F234" s="6"/>
      <c r="G234" s="6"/>
      <c r="H234" s="6"/>
      <c r="I234" s="6"/>
      <c r="J234" s="7"/>
      <c r="K234" s="63">
        <f>SUM(K226:K233)</f>
        <v>2.64</v>
      </c>
      <c r="L234" s="6"/>
      <c r="M234" s="7"/>
    </row>
    <row r="235" ht="15.75" customHeight="1">
      <c r="A235" s="79"/>
      <c r="B235" s="6"/>
      <c r="C235" s="6"/>
      <c r="D235" s="6"/>
      <c r="E235" s="6"/>
      <c r="F235" s="6"/>
      <c r="G235" s="6"/>
      <c r="H235" s="6"/>
      <c r="I235" s="6"/>
      <c r="J235" s="6"/>
      <c r="K235" s="6"/>
      <c r="L235" s="6"/>
      <c r="M235" s="7"/>
    </row>
    <row r="236" ht="15.75" customHeight="1">
      <c r="A236" s="71"/>
      <c r="B236" s="9"/>
      <c r="C236" s="9"/>
      <c r="D236" s="9"/>
      <c r="E236" s="9"/>
      <c r="F236" s="9"/>
      <c r="G236" s="9"/>
      <c r="H236" s="9"/>
      <c r="I236" s="9"/>
      <c r="J236" s="9"/>
      <c r="K236" s="9"/>
      <c r="L236" s="9"/>
      <c r="M236" s="9"/>
    </row>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c r="A279" s="53" t="s">
        <v>146</v>
      </c>
      <c r="B279" s="6"/>
      <c r="C279" s="6"/>
      <c r="D279" s="6"/>
      <c r="E279" s="6"/>
      <c r="F279" s="6"/>
      <c r="G279" s="6"/>
      <c r="H279" s="6"/>
      <c r="I279" s="6"/>
      <c r="J279" s="6"/>
      <c r="K279" s="6"/>
      <c r="L279" s="6"/>
      <c r="M279" s="7"/>
    </row>
    <row r="280" ht="30.75" customHeight="1">
      <c r="A280" s="79"/>
      <c r="B280" s="6"/>
      <c r="C280" s="6"/>
      <c r="D280" s="6"/>
      <c r="E280" s="6"/>
      <c r="F280" s="6"/>
      <c r="G280" s="6"/>
      <c r="H280" s="6"/>
      <c r="I280" s="6"/>
      <c r="J280" s="6"/>
      <c r="K280" s="6"/>
      <c r="L280" s="6"/>
      <c r="M280" s="7"/>
    </row>
    <row r="281" ht="15.75" customHeight="1">
      <c r="A281" s="84" t="s">
        <v>168</v>
      </c>
      <c r="B281" s="9"/>
      <c r="C281" s="9"/>
      <c r="D281" s="9"/>
      <c r="E281" s="9"/>
      <c r="F281" s="9"/>
      <c r="G281" s="9"/>
      <c r="H281" s="9"/>
      <c r="I281" s="9"/>
      <c r="J281" s="9"/>
      <c r="K281" s="9"/>
      <c r="L281" s="9"/>
      <c r="M281" s="10"/>
      <c r="O281" s="85" t="s">
        <v>169</v>
      </c>
    </row>
    <row r="282" ht="15.75" customHeight="1">
      <c r="A282" s="12" t="str">
        <f>A31</f>
        <v>TRAMOS</v>
      </c>
      <c r="B282" s="10"/>
      <c r="C282" s="86" t="s">
        <v>170</v>
      </c>
      <c r="D282" s="10"/>
      <c r="E282" s="12" t="s">
        <v>171</v>
      </c>
      <c r="F282" s="10"/>
      <c r="G282" s="62" t="s">
        <v>172</v>
      </c>
      <c r="H282" s="7"/>
      <c r="I282" s="87" t="s">
        <v>173</v>
      </c>
      <c r="J282" s="88" t="s">
        <v>174</v>
      </c>
      <c r="K282" s="89"/>
      <c r="L282" s="90" t="s">
        <v>175</v>
      </c>
      <c r="M282" s="34"/>
      <c r="O282" s="91" t="s">
        <v>176</v>
      </c>
    </row>
    <row r="283" ht="15.75" customHeight="1">
      <c r="A283" s="19"/>
      <c r="B283" s="21"/>
      <c r="C283" s="19"/>
      <c r="D283" s="21"/>
      <c r="E283" s="19"/>
      <c r="F283" s="21"/>
      <c r="G283" s="92" t="s">
        <v>177</v>
      </c>
      <c r="H283" s="92" t="s">
        <v>178</v>
      </c>
      <c r="I283" s="19"/>
      <c r="J283" s="93"/>
      <c r="K283" s="4"/>
      <c r="L283" s="94" t="s">
        <v>179</v>
      </c>
      <c r="M283" s="95" t="s">
        <v>178</v>
      </c>
      <c r="O283" s="72" t="s">
        <v>138</v>
      </c>
    </row>
    <row r="284" ht="15.75" customHeight="1">
      <c r="A284" s="63" t="str">
        <f t="shared" ref="A284:A294" si="13">A32</f>
        <v>A - Calefactor 1</v>
      </c>
      <c r="B284" s="7"/>
      <c r="C284" s="63" t="str">
        <f t="shared" ref="C284:C294" si="14">F32</f>
        <v/>
      </c>
      <c r="D284" s="6"/>
      <c r="E284" s="63" t="str">
        <f t="shared" ref="E284:E294" si="15">H32</f>
        <v/>
      </c>
      <c r="F284" s="7"/>
      <c r="G284" s="96">
        <f t="shared" ref="G284:G287" si="16">J32*1000</f>
        <v>19</v>
      </c>
      <c r="H284" s="96" t="str">
        <f t="shared" ref="H284:H294" si="17">L32</f>
        <v/>
      </c>
      <c r="I284" s="63">
        <f>K114</f>
        <v>0</v>
      </c>
      <c r="J284" s="97">
        <f t="shared" ref="J284:J294" si="18">C284+I284</f>
        <v>0</v>
      </c>
      <c r="K284" s="98"/>
      <c r="L284" s="99"/>
      <c r="M284" s="100"/>
      <c r="O284" s="101" t="s">
        <v>180</v>
      </c>
    </row>
    <row r="285" ht="15.75" customHeight="1">
      <c r="A285" s="63" t="str">
        <f t="shared" si="13"/>
        <v>B - Calefactor 2</v>
      </c>
      <c r="B285" s="7"/>
      <c r="C285" s="63" t="str">
        <f t="shared" si="14"/>
        <v/>
      </c>
      <c r="D285" s="6"/>
      <c r="E285" s="63" t="str">
        <f t="shared" si="15"/>
        <v/>
      </c>
      <c r="F285" s="7"/>
      <c r="G285" s="96">
        <f t="shared" si="16"/>
        <v>0</v>
      </c>
      <c r="H285" s="96" t="str">
        <f t="shared" si="17"/>
        <v/>
      </c>
      <c r="I285" s="63">
        <f>K126</f>
        <v>0</v>
      </c>
      <c r="J285" s="97">
        <f t="shared" si="18"/>
        <v>0</v>
      </c>
      <c r="K285" s="98"/>
      <c r="L285" s="102"/>
      <c r="M285" s="103"/>
      <c r="O285" s="72" t="s">
        <v>141</v>
      </c>
    </row>
    <row r="286" ht="15.75" customHeight="1">
      <c r="A286" s="63" t="str">
        <f t="shared" si="13"/>
        <v>C - Cocina</v>
      </c>
      <c r="B286" s="7"/>
      <c r="C286" s="63" t="str">
        <f t="shared" si="14"/>
        <v/>
      </c>
      <c r="D286" s="6"/>
      <c r="E286" s="63" t="str">
        <f t="shared" si="15"/>
        <v/>
      </c>
      <c r="F286" s="7"/>
      <c r="G286" s="96">
        <f t="shared" si="16"/>
        <v>0</v>
      </c>
      <c r="H286" s="96" t="str">
        <f t="shared" si="17"/>
        <v/>
      </c>
      <c r="I286" s="63">
        <f>K138</f>
        <v>2.64</v>
      </c>
      <c r="J286" s="97">
        <f t="shared" si="18"/>
        <v>2.64</v>
      </c>
      <c r="K286" s="98"/>
      <c r="L286" s="102"/>
      <c r="M286" s="103"/>
      <c r="O286" s="101" t="s">
        <v>182</v>
      </c>
    </row>
    <row r="287" ht="15.75" customHeight="1">
      <c r="A287" s="63" t="str">
        <f t="shared" si="13"/>
        <v>C - Calefón</v>
      </c>
      <c r="B287" s="7"/>
      <c r="C287" s="63" t="str">
        <f t="shared" si="14"/>
        <v/>
      </c>
      <c r="D287" s="6"/>
      <c r="E287" s="63" t="str">
        <f t="shared" si="15"/>
        <v/>
      </c>
      <c r="F287" s="7"/>
      <c r="G287" s="96">
        <f t="shared" si="16"/>
        <v>0</v>
      </c>
      <c r="H287" s="96" t="str">
        <f t="shared" si="17"/>
        <v/>
      </c>
      <c r="I287" s="63">
        <f>K150</f>
        <v>2.64</v>
      </c>
      <c r="J287" s="97">
        <f t="shared" si="18"/>
        <v>2.64</v>
      </c>
      <c r="K287" s="98"/>
      <c r="L287" s="102"/>
      <c r="M287" s="103"/>
      <c r="O287" s="72" t="s">
        <v>220</v>
      </c>
    </row>
    <row r="288" ht="15.75" customHeight="1">
      <c r="A288" s="63" t="str">
        <f t="shared" si="13"/>
        <v>Medidor - A</v>
      </c>
      <c r="B288" s="7"/>
      <c r="C288" s="63" t="str">
        <f t="shared" si="14"/>
        <v/>
      </c>
      <c r="D288" s="6"/>
      <c r="E288" s="63" t="str">
        <f t="shared" si="15"/>
        <v/>
      </c>
      <c r="F288" s="7"/>
      <c r="G288" s="96">
        <f t="shared" ref="G288:G294" si="19">J36/1000</f>
        <v>0</v>
      </c>
      <c r="H288" s="96" t="str">
        <f t="shared" si="17"/>
        <v/>
      </c>
      <c r="I288" s="63">
        <f>K162</f>
        <v>2.64</v>
      </c>
      <c r="J288" s="97">
        <f t="shared" si="18"/>
        <v>2.64</v>
      </c>
      <c r="K288" s="98"/>
      <c r="L288" s="102"/>
      <c r="M288" s="103"/>
      <c r="O288" s="101" t="s">
        <v>183</v>
      </c>
    </row>
    <row r="289" ht="15.75" customHeight="1">
      <c r="A289" s="63" t="str">
        <f t="shared" si="13"/>
        <v>A - B</v>
      </c>
      <c r="B289" s="7"/>
      <c r="C289" s="63" t="str">
        <f t="shared" si="14"/>
        <v/>
      </c>
      <c r="D289" s="6"/>
      <c r="E289" s="63" t="str">
        <f t="shared" si="15"/>
        <v/>
      </c>
      <c r="F289" s="7"/>
      <c r="G289" s="96">
        <f t="shared" si="19"/>
        <v>0</v>
      </c>
      <c r="H289" s="96" t="str">
        <f t="shared" si="17"/>
        <v/>
      </c>
      <c r="I289" s="63">
        <f>K174</f>
        <v>2.64</v>
      </c>
      <c r="J289" s="97">
        <f t="shared" si="18"/>
        <v>2.64</v>
      </c>
      <c r="K289" s="98"/>
      <c r="L289" s="102"/>
      <c r="M289" s="103"/>
      <c r="O289" s="101" t="s">
        <v>145</v>
      </c>
    </row>
    <row r="290" ht="15.75" customHeight="1">
      <c r="A290" s="63" t="str">
        <f t="shared" si="13"/>
        <v>B - C</v>
      </c>
      <c r="B290" s="7"/>
      <c r="C290" s="63" t="str">
        <f t="shared" si="14"/>
        <v/>
      </c>
      <c r="D290" s="6"/>
      <c r="E290" s="63" t="str">
        <f t="shared" si="15"/>
        <v/>
      </c>
      <c r="F290" s="7"/>
      <c r="G290" s="96">
        <f t="shared" si="19"/>
        <v>0</v>
      </c>
      <c r="H290" s="96" t="str">
        <f t="shared" si="17"/>
        <v/>
      </c>
      <c r="I290" s="63">
        <f>K186</f>
        <v>2.64</v>
      </c>
      <c r="J290" s="97">
        <f t="shared" si="18"/>
        <v>2.64</v>
      </c>
      <c r="K290" s="98"/>
      <c r="L290" s="102"/>
      <c r="M290" s="103"/>
      <c r="O290" s="72"/>
    </row>
    <row r="291" ht="15.75" customHeight="1">
      <c r="A291" s="63" t="str">
        <f t="shared" si="13"/>
        <v>-</v>
      </c>
      <c r="B291" s="7"/>
      <c r="C291" s="63" t="str">
        <f t="shared" si="14"/>
        <v/>
      </c>
      <c r="D291" s="6"/>
      <c r="E291" s="63" t="str">
        <f t="shared" si="15"/>
        <v/>
      </c>
      <c r="F291" s="7"/>
      <c r="G291" s="96">
        <f t="shared" si="19"/>
        <v>0</v>
      </c>
      <c r="H291" s="96" t="str">
        <f t="shared" si="17"/>
        <v/>
      </c>
      <c r="I291" s="63">
        <f>K198</f>
        <v>2.64</v>
      </c>
      <c r="J291" s="97">
        <f t="shared" si="18"/>
        <v>2.64</v>
      </c>
      <c r="K291" s="98"/>
      <c r="L291" s="102"/>
      <c r="M291" s="103"/>
      <c r="O291" s="91" t="s">
        <v>184</v>
      </c>
    </row>
    <row r="292" ht="15.75" customHeight="1">
      <c r="A292" s="63" t="str">
        <f t="shared" si="13"/>
        <v>-</v>
      </c>
      <c r="B292" s="6"/>
      <c r="C292" s="63" t="str">
        <f t="shared" si="14"/>
        <v/>
      </c>
      <c r="D292" s="6"/>
      <c r="E292" s="63" t="str">
        <f t="shared" si="15"/>
        <v/>
      </c>
      <c r="F292" s="7"/>
      <c r="G292" s="96">
        <f t="shared" si="19"/>
        <v>0</v>
      </c>
      <c r="H292" s="96" t="str">
        <f t="shared" si="17"/>
        <v/>
      </c>
      <c r="I292" s="63">
        <f>K210</f>
        <v>2.64</v>
      </c>
      <c r="J292" s="97">
        <f t="shared" si="18"/>
        <v>2.64</v>
      </c>
      <c r="K292" s="98"/>
      <c r="L292" s="102"/>
      <c r="M292" s="103"/>
      <c r="O292" s="72" t="s">
        <v>185</v>
      </c>
    </row>
    <row r="293" ht="15.75" customHeight="1">
      <c r="A293" s="63" t="str">
        <f t="shared" si="13"/>
        <v>-</v>
      </c>
      <c r="B293" s="6"/>
      <c r="C293" s="63" t="str">
        <f t="shared" si="14"/>
        <v/>
      </c>
      <c r="D293" s="6"/>
      <c r="E293" s="63" t="str">
        <f t="shared" si="15"/>
        <v/>
      </c>
      <c r="F293" s="7"/>
      <c r="G293" s="96">
        <f t="shared" si="19"/>
        <v>0</v>
      </c>
      <c r="H293" s="96" t="str">
        <f t="shared" si="17"/>
        <v/>
      </c>
      <c r="I293" s="63">
        <f>K222</f>
        <v>2.64</v>
      </c>
      <c r="J293" s="97">
        <f t="shared" si="18"/>
        <v>2.64</v>
      </c>
      <c r="K293" s="98"/>
      <c r="L293" s="102"/>
      <c r="M293" s="103"/>
      <c r="O293" s="101" t="s">
        <v>187</v>
      </c>
    </row>
    <row r="294" ht="15.75" customHeight="1">
      <c r="A294" s="104" t="str">
        <f t="shared" si="13"/>
        <v>-</v>
      </c>
      <c r="B294" s="105"/>
      <c r="C294" s="63" t="str">
        <f t="shared" si="14"/>
        <v/>
      </c>
      <c r="D294" s="6"/>
      <c r="E294" s="63" t="str">
        <f t="shared" si="15"/>
        <v/>
      </c>
      <c r="F294" s="7"/>
      <c r="G294" s="96">
        <f t="shared" si="19"/>
        <v>0</v>
      </c>
      <c r="H294" s="96" t="str">
        <f t="shared" si="17"/>
        <v/>
      </c>
      <c r="I294" s="63">
        <f>K234</f>
        <v>2.64</v>
      </c>
      <c r="J294" s="106">
        <f t="shared" si="18"/>
        <v>2.64</v>
      </c>
      <c r="K294" s="4"/>
      <c r="L294" s="107"/>
      <c r="M294" s="108"/>
    </row>
    <row r="295" ht="15.75" customHeight="1">
      <c r="A295" s="109" t="s">
        <v>186</v>
      </c>
      <c r="B295" s="6"/>
      <c r="C295" s="6"/>
      <c r="D295" s="6"/>
      <c r="E295" s="6"/>
      <c r="F295" s="6"/>
      <c r="G295" s="6"/>
      <c r="H295" s="6"/>
      <c r="I295" s="6"/>
      <c r="J295" s="6"/>
      <c r="K295" s="6"/>
      <c r="L295" s="6"/>
      <c r="M295" s="7"/>
    </row>
    <row r="296" ht="31.5" customHeight="1">
      <c r="A296" s="27"/>
      <c r="B296" s="6"/>
      <c r="C296" s="6"/>
      <c r="D296" s="6"/>
      <c r="E296" s="6"/>
      <c r="F296" s="6"/>
      <c r="G296" s="6"/>
      <c r="H296" s="6"/>
      <c r="I296" s="6"/>
      <c r="J296" s="6"/>
      <c r="K296" s="6"/>
      <c r="L296" s="6"/>
      <c r="M296" s="7"/>
    </row>
    <row r="297" ht="15.75" customHeight="1">
      <c r="A297" s="84" t="s">
        <v>188</v>
      </c>
      <c r="B297" s="9"/>
      <c r="C297" s="9"/>
      <c r="D297" s="9"/>
      <c r="E297" s="9"/>
      <c r="F297" s="9"/>
      <c r="G297" s="9"/>
      <c r="H297" s="9"/>
      <c r="I297" s="9"/>
      <c r="J297" s="9"/>
      <c r="K297" s="9"/>
      <c r="L297" s="9"/>
      <c r="M297" s="10"/>
    </row>
    <row r="298" ht="15.75" customHeight="1">
      <c r="A298" s="62" t="s">
        <v>189</v>
      </c>
      <c r="B298" s="7"/>
      <c r="C298" s="111" t="s">
        <v>190</v>
      </c>
      <c r="D298" s="6"/>
      <c r="E298" s="6"/>
      <c r="F298" s="6"/>
      <c r="G298" s="6"/>
      <c r="H298" s="6"/>
      <c r="I298" s="6"/>
      <c r="J298" s="6"/>
      <c r="K298" s="6"/>
      <c r="L298" s="6"/>
      <c r="M298" s="7"/>
    </row>
    <row r="299" ht="15.75" customHeight="1">
      <c r="A299" s="62" t="s">
        <v>191</v>
      </c>
      <c r="B299" s="7"/>
      <c r="C299" s="111" t="s">
        <v>190</v>
      </c>
      <c r="D299" s="6"/>
      <c r="E299" s="6"/>
      <c r="F299" s="6"/>
      <c r="G299" s="6"/>
      <c r="H299" s="6"/>
      <c r="I299" s="6"/>
      <c r="J299" s="6"/>
      <c r="K299" s="6"/>
      <c r="L299" s="6"/>
      <c r="M299" s="7"/>
    </row>
    <row r="300" ht="15.75" customHeight="1">
      <c r="A300" s="62" t="s">
        <v>192</v>
      </c>
      <c r="B300" s="7"/>
      <c r="C300" s="111" t="s">
        <v>190</v>
      </c>
      <c r="D300" s="6"/>
      <c r="E300" s="6"/>
      <c r="F300" s="6"/>
      <c r="G300" s="6"/>
      <c r="H300" s="6"/>
      <c r="I300" s="6"/>
      <c r="J300" s="6"/>
      <c r="K300" s="6"/>
      <c r="L300" s="6"/>
      <c r="M300" s="7"/>
    </row>
    <row r="301" ht="15.75" customHeight="1">
      <c r="A301" s="62" t="s">
        <v>193</v>
      </c>
      <c r="B301" s="7"/>
      <c r="C301" s="111" t="s">
        <v>190</v>
      </c>
      <c r="D301" s="6"/>
      <c r="E301" s="6"/>
      <c r="F301" s="6"/>
      <c r="G301" s="6"/>
      <c r="H301" s="6"/>
      <c r="I301" s="6"/>
      <c r="J301" s="6"/>
      <c r="K301" s="6"/>
      <c r="L301" s="6"/>
      <c r="M301" s="7"/>
    </row>
    <row r="302" ht="15.75" customHeight="1">
      <c r="A302" s="62" t="s">
        <v>194</v>
      </c>
      <c r="B302" s="7"/>
      <c r="C302" s="111" t="s">
        <v>195</v>
      </c>
      <c r="D302" s="6"/>
      <c r="E302" s="6"/>
      <c r="F302" s="6"/>
      <c r="G302" s="6"/>
      <c r="H302" s="6"/>
      <c r="I302" s="6"/>
      <c r="J302" s="6"/>
      <c r="K302" s="6"/>
      <c r="L302" s="6"/>
      <c r="M302" s="7"/>
    </row>
    <row r="303" ht="33.0" customHeight="1">
      <c r="A303" s="112"/>
      <c r="B303" s="20"/>
      <c r="C303" s="20"/>
      <c r="D303" s="20"/>
      <c r="E303" s="20"/>
      <c r="F303" s="20"/>
      <c r="G303" s="20"/>
      <c r="H303" s="20"/>
      <c r="I303" s="20"/>
      <c r="J303" s="20"/>
      <c r="K303" s="20"/>
      <c r="L303" s="20"/>
      <c r="M303" s="21"/>
    </row>
    <row r="304" ht="15.75" customHeight="1">
      <c r="A304" s="113" t="s">
        <v>196</v>
      </c>
      <c r="B304" s="114"/>
      <c r="C304" s="114"/>
      <c r="D304" s="114"/>
      <c r="E304" s="114"/>
      <c r="F304" s="114"/>
      <c r="G304" s="114"/>
      <c r="H304" s="114"/>
      <c r="I304" s="114"/>
      <c r="J304" s="114"/>
      <c r="K304" s="114"/>
      <c r="L304" s="114"/>
      <c r="M304" s="115"/>
      <c r="N304" s="22"/>
      <c r="Q304" s="22"/>
      <c r="R304" s="22"/>
      <c r="S304" s="22"/>
      <c r="T304" s="22"/>
      <c r="U304" s="22"/>
      <c r="V304" s="22"/>
      <c r="W304" s="22"/>
      <c r="X304" s="22"/>
      <c r="Y304" s="22"/>
      <c r="Z304" s="22"/>
      <c r="AA304" s="22"/>
      <c r="AB304" s="22"/>
      <c r="AC304" s="22"/>
      <c r="AD304" s="22"/>
      <c r="AE304" s="22"/>
    </row>
    <row r="305" ht="15.75" customHeight="1">
      <c r="A305" s="62" t="s">
        <v>197</v>
      </c>
      <c r="B305" s="6"/>
      <c r="C305" s="64">
        <f>J28</f>
        <v>0</v>
      </c>
      <c r="D305" s="6"/>
      <c r="E305" s="6"/>
      <c r="F305" s="6"/>
      <c r="G305" s="6"/>
      <c r="H305" s="6"/>
      <c r="I305" s="6"/>
      <c r="J305" s="6"/>
      <c r="K305" s="6"/>
      <c r="L305" s="6"/>
      <c r="M305" s="7"/>
      <c r="N305" s="22"/>
      <c r="Q305" s="22"/>
      <c r="R305" s="22"/>
      <c r="S305" s="22"/>
      <c r="T305" s="22"/>
      <c r="U305" s="22"/>
      <c r="V305" s="22"/>
      <c r="W305" s="22"/>
      <c r="X305" s="22"/>
      <c r="Y305" s="22"/>
      <c r="Z305" s="22"/>
      <c r="AA305" s="22"/>
      <c r="AB305" s="22"/>
      <c r="AC305" s="22"/>
      <c r="AD305" s="22"/>
      <c r="AE305" s="22"/>
    </row>
    <row r="306" ht="15.75" customHeight="1">
      <c r="A306" s="62" t="s">
        <v>198</v>
      </c>
      <c r="B306" s="6"/>
      <c r="C306" s="111" t="s">
        <v>199</v>
      </c>
      <c r="D306" s="6"/>
      <c r="E306" s="6"/>
      <c r="F306" s="6"/>
      <c r="G306" s="6"/>
      <c r="H306" s="6"/>
      <c r="I306" s="6"/>
      <c r="J306" s="6"/>
      <c r="K306" s="6"/>
      <c r="L306" s="6"/>
      <c r="M306" s="7"/>
      <c r="N306" s="22"/>
      <c r="Q306" s="22"/>
      <c r="R306" s="22"/>
      <c r="S306" s="22"/>
      <c r="T306" s="22"/>
      <c r="U306" s="22"/>
      <c r="V306" s="22"/>
      <c r="W306" s="22"/>
      <c r="X306" s="22"/>
      <c r="Y306" s="22"/>
      <c r="Z306" s="22"/>
      <c r="AA306" s="22"/>
      <c r="AB306" s="22"/>
      <c r="AC306" s="22"/>
      <c r="AD306" s="22"/>
      <c r="AE306" s="22"/>
    </row>
    <row r="307" ht="15.75" customHeight="1">
      <c r="A307" s="62" t="s">
        <v>200</v>
      </c>
      <c r="B307" s="6"/>
      <c r="C307" s="111" t="s">
        <v>201</v>
      </c>
      <c r="D307" s="6"/>
      <c r="E307" s="6"/>
      <c r="F307" s="6"/>
      <c r="G307" s="6"/>
      <c r="H307" s="6"/>
      <c r="I307" s="6"/>
      <c r="J307" s="6"/>
      <c r="K307" s="6"/>
      <c r="L307" s="6"/>
      <c r="M307" s="7"/>
      <c r="N307" s="22"/>
      <c r="Q307" s="22"/>
      <c r="R307" s="22"/>
      <c r="S307" s="22"/>
      <c r="T307" s="22"/>
      <c r="U307" s="22"/>
      <c r="V307" s="22"/>
      <c r="W307" s="22"/>
      <c r="X307" s="22"/>
      <c r="Y307" s="22"/>
      <c r="Z307" s="22"/>
      <c r="AA307" s="22"/>
      <c r="AB307" s="22"/>
      <c r="AC307" s="22"/>
      <c r="AD307" s="22"/>
      <c r="AE307" s="22"/>
    </row>
    <row r="308" ht="15.75" customHeight="1">
      <c r="A308" s="116"/>
      <c r="B308" s="6"/>
      <c r="C308" s="6"/>
      <c r="D308" s="6"/>
      <c r="E308" s="6"/>
      <c r="F308" s="6"/>
      <c r="G308" s="6"/>
      <c r="H308" s="6"/>
      <c r="I308" s="6"/>
      <c r="J308" s="6"/>
      <c r="K308" s="6"/>
      <c r="L308" s="6"/>
      <c r="M308" s="7"/>
      <c r="N308" s="22"/>
      <c r="Q308" s="22"/>
      <c r="R308" s="22"/>
      <c r="S308" s="22"/>
      <c r="T308" s="22"/>
      <c r="U308" s="22"/>
      <c r="V308" s="22"/>
      <c r="W308" s="22"/>
      <c r="X308" s="22"/>
      <c r="Y308" s="22"/>
      <c r="Z308" s="22"/>
      <c r="AA308" s="22"/>
      <c r="AB308" s="22"/>
      <c r="AC308" s="22"/>
      <c r="AD308" s="22"/>
      <c r="AE308" s="22"/>
    </row>
    <row r="309" ht="69.0" customHeight="1">
      <c r="A309" s="129" t="s">
        <v>221</v>
      </c>
      <c r="B309" s="6"/>
      <c r="C309" s="6"/>
      <c r="D309" s="6"/>
      <c r="E309" s="6"/>
      <c r="F309" s="6"/>
      <c r="G309" s="6"/>
      <c r="H309" s="6"/>
      <c r="I309" s="6"/>
      <c r="J309" s="6"/>
      <c r="K309" s="6"/>
      <c r="L309" s="6"/>
      <c r="M309" s="7"/>
      <c r="N309" s="22"/>
      <c r="Q309" s="22"/>
      <c r="R309" s="22"/>
      <c r="S309" s="22"/>
      <c r="T309" s="22"/>
      <c r="U309" s="22"/>
      <c r="V309" s="22"/>
      <c r="W309" s="22"/>
      <c r="X309" s="22"/>
      <c r="Y309" s="22"/>
      <c r="Z309" s="22"/>
      <c r="AA309" s="22"/>
      <c r="AB309" s="22"/>
      <c r="AC309" s="22"/>
      <c r="AD309" s="22"/>
      <c r="AE309" s="22"/>
    </row>
    <row r="310" ht="15.75" customHeight="1">
      <c r="A310" s="118"/>
      <c r="B310" s="9"/>
      <c r="C310" s="9"/>
      <c r="D310" s="9"/>
      <c r="E310" s="9"/>
      <c r="F310" s="9"/>
      <c r="G310" s="9"/>
      <c r="H310" s="9"/>
      <c r="I310" s="9"/>
      <c r="J310" s="9"/>
      <c r="K310" s="9"/>
      <c r="L310" s="9"/>
      <c r="M310" s="10"/>
    </row>
    <row r="311" ht="15.75" customHeight="1">
      <c r="A311" s="119" t="s">
        <v>92</v>
      </c>
      <c r="B311" s="33"/>
      <c r="C311" s="33"/>
      <c r="D311" s="33"/>
      <c r="E311" s="33"/>
      <c r="F311" s="33"/>
      <c r="G311" s="33"/>
      <c r="H311" s="33"/>
      <c r="I311" s="33"/>
      <c r="J311" s="33"/>
      <c r="K311" s="33"/>
      <c r="L311" s="33"/>
      <c r="M311" s="34"/>
    </row>
    <row r="312" ht="15.75" customHeight="1">
      <c r="A312" s="120" t="s">
        <v>238</v>
      </c>
      <c r="B312" s="6"/>
      <c r="C312" s="6"/>
      <c r="D312" s="6"/>
      <c r="E312" s="6"/>
      <c r="F312" s="6"/>
      <c r="G312" s="6"/>
      <c r="H312" s="6"/>
      <c r="I312" s="6"/>
      <c r="J312" s="6"/>
      <c r="K312" s="6"/>
      <c r="L312" s="6"/>
      <c r="M312" s="36"/>
    </row>
    <row r="313" ht="15.75" customHeight="1">
      <c r="A313" s="120" t="s">
        <v>239</v>
      </c>
      <c r="B313" s="6"/>
      <c r="C313" s="6"/>
      <c r="D313" s="6"/>
      <c r="E313" s="6"/>
      <c r="F313" s="6"/>
      <c r="G313" s="6"/>
      <c r="H313" s="6"/>
      <c r="I313" s="6"/>
      <c r="J313" s="6"/>
      <c r="K313" s="6"/>
      <c r="L313" s="6"/>
      <c r="M313" s="36"/>
    </row>
    <row r="314">
      <c r="A314" s="121" t="s">
        <v>240</v>
      </c>
      <c r="B314" s="6"/>
      <c r="C314" s="6"/>
      <c r="D314" s="6"/>
      <c r="E314" s="6"/>
      <c r="F314" s="6"/>
      <c r="G314" s="6"/>
      <c r="H314" s="6"/>
      <c r="I314" s="6"/>
      <c r="J314" s="6"/>
      <c r="K314" s="6"/>
      <c r="L314" s="6"/>
      <c r="M314" s="36"/>
    </row>
    <row r="315" ht="15.75" customHeight="1">
      <c r="A315" s="120" t="s">
        <v>241</v>
      </c>
      <c r="B315" s="6"/>
      <c r="C315" s="6"/>
      <c r="D315" s="6"/>
      <c r="E315" s="6"/>
      <c r="F315" s="6"/>
      <c r="G315" s="6"/>
      <c r="H315" s="6"/>
      <c r="I315" s="6"/>
      <c r="J315" s="6"/>
      <c r="K315" s="6"/>
      <c r="L315" s="6"/>
      <c r="M315" s="36"/>
    </row>
    <row r="316" ht="15.75" customHeight="1">
      <c r="A316" s="38"/>
      <c r="B316" s="6"/>
      <c r="C316" s="6"/>
      <c r="D316" s="6"/>
      <c r="E316" s="6"/>
      <c r="F316" s="6"/>
      <c r="G316" s="6"/>
      <c r="H316" s="6"/>
      <c r="I316" s="6"/>
      <c r="J316" s="6"/>
      <c r="K316" s="6"/>
      <c r="L316" s="6"/>
      <c r="M316" s="36"/>
    </row>
    <row r="317" ht="15.75" customHeight="1">
      <c r="A317" s="38"/>
      <c r="B317" s="6"/>
      <c r="C317" s="6"/>
      <c r="D317" s="6"/>
      <c r="E317" s="6"/>
      <c r="F317" s="6"/>
      <c r="G317" s="6"/>
      <c r="H317" s="6"/>
      <c r="I317" s="6"/>
      <c r="J317" s="6"/>
      <c r="K317" s="6"/>
      <c r="L317" s="6"/>
      <c r="M317" s="36"/>
    </row>
    <row r="318" ht="15.75" customHeight="1">
      <c r="A318" s="38" t="s">
        <v>97</v>
      </c>
      <c r="B318" s="6"/>
      <c r="C318" s="6"/>
      <c r="D318" s="6"/>
      <c r="E318" s="6"/>
      <c r="F318" s="6"/>
      <c r="G318" s="6"/>
      <c r="H318" s="6"/>
      <c r="I318" s="6"/>
      <c r="J318" s="6"/>
      <c r="K318" s="6"/>
      <c r="L318" s="6"/>
      <c r="M318" s="36"/>
    </row>
    <row r="319" ht="15.75" customHeight="1">
      <c r="A319" s="122" t="s">
        <v>207</v>
      </c>
      <c r="B319" s="6"/>
      <c r="C319" s="6"/>
      <c r="D319" s="6"/>
      <c r="E319" s="6"/>
      <c r="F319" s="6"/>
      <c r="G319" s="6"/>
      <c r="H319" s="6"/>
      <c r="I319" s="6"/>
      <c r="J319" s="6"/>
      <c r="K319" s="6"/>
      <c r="L319" s="6"/>
      <c r="M319" s="36"/>
    </row>
    <row r="320" ht="15.75" customHeight="1">
      <c r="A320" s="40" t="s">
        <v>99</v>
      </c>
      <c r="B320" s="41"/>
      <c r="C320" s="41"/>
      <c r="D320" s="41"/>
      <c r="E320" s="41"/>
      <c r="F320" s="41"/>
      <c r="G320" s="41"/>
      <c r="H320" s="41"/>
      <c r="I320" s="41"/>
      <c r="J320" s="41"/>
      <c r="K320" s="41"/>
      <c r="L320" s="41"/>
      <c r="M320" s="42"/>
    </row>
    <row r="321" ht="15.75" customHeight="1">
      <c r="A321" s="123" t="s">
        <v>100</v>
      </c>
      <c r="B321" s="20"/>
      <c r="C321" s="20"/>
      <c r="D321" s="20"/>
      <c r="E321" s="20"/>
      <c r="F321" s="20"/>
      <c r="G321" s="20"/>
      <c r="H321" s="20"/>
      <c r="I321" s="20"/>
      <c r="J321" s="20"/>
      <c r="K321" s="20"/>
      <c r="L321" s="20"/>
      <c r="M321" s="98"/>
    </row>
    <row r="322" ht="15.75" customHeight="1">
      <c r="A322" s="124"/>
      <c r="B322" s="125"/>
      <c r="C322" s="125"/>
      <c r="D322" s="125"/>
      <c r="E322" s="125"/>
      <c r="F322" s="125"/>
      <c r="G322" s="125"/>
      <c r="H322" s="125"/>
      <c r="I322" s="125"/>
      <c r="J322" s="125"/>
      <c r="K322" s="125"/>
      <c r="L322" s="125"/>
      <c r="M322" s="126"/>
    </row>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sheetData>
  <mergeCells count="712">
    <mergeCell ref="A20:B20"/>
    <mergeCell ref="C20:D20"/>
    <mergeCell ref="E20:F20"/>
    <mergeCell ref="G20:M20"/>
    <mergeCell ref="A21:B21"/>
    <mergeCell ref="C21:D21"/>
    <mergeCell ref="E21:F21"/>
    <mergeCell ref="G21:M21"/>
    <mergeCell ref="C22:D22"/>
    <mergeCell ref="E22:F22"/>
    <mergeCell ref="G22:M22"/>
    <mergeCell ref="E24:F24"/>
    <mergeCell ref="G24:M24"/>
    <mergeCell ref="A22:B22"/>
    <mergeCell ref="A23:B23"/>
    <mergeCell ref="C23:D23"/>
    <mergeCell ref="E23:F23"/>
    <mergeCell ref="G23:M23"/>
    <mergeCell ref="A24:B24"/>
    <mergeCell ref="C24:D24"/>
    <mergeCell ref="I5:K5"/>
    <mergeCell ref="L5:M5"/>
    <mergeCell ref="A1:M1"/>
    <mergeCell ref="Q1:S1"/>
    <mergeCell ref="A2:M2"/>
    <mergeCell ref="Q2:S2"/>
    <mergeCell ref="A3:M3"/>
    <mergeCell ref="A4:M4"/>
    <mergeCell ref="A5:G5"/>
    <mergeCell ref="A6:M6"/>
    <mergeCell ref="A7:M7"/>
    <mergeCell ref="A8:M8"/>
    <mergeCell ref="A9:M9"/>
    <mergeCell ref="A10:M10"/>
    <mergeCell ref="A11:M11"/>
    <mergeCell ref="A12:M12"/>
    <mergeCell ref="G18:M18"/>
    <mergeCell ref="G19:M19"/>
    <mergeCell ref="A13:M13"/>
    <mergeCell ref="A14:M14"/>
    <mergeCell ref="A15:M15"/>
    <mergeCell ref="A16:M16"/>
    <mergeCell ref="C17:D17"/>
    <mergeCell ref="E17:F17"/>
    <mergeCell ref="G17:M17"/>
    <mergeCell ref="A17:B17"/>
    <mergeCell ref="A18:B18"/>
    <mergeCell ref="C18:D18"/>
    <mergeCell ref="E18:F18"/>
    <mergeCell ref="A19:B19"/>
    <mergeCell ref="C19:D19"/>
    <mergeCell ref="E19:F19"/>
    <mergeCell ref="D28:F28"/>
    <mergeCell ref="G28:I28"/>
    <mergeCell ref="A25:B25"/>
    <mergeCell ref="C25:D25"/>
    <mergeCell ref="E25:F25"/>
    <mergeCell ref="G25:M25"/>
    <mergeCell ref="A26:M26"/>
    <mergeCell ref="A27:M27"/>
    <mergeCell ref="A28:C28"/>
    <mergeCell ref="J31:K31"/>
    <mergeCell ref="L31:M31"/>
    <mergeCell ref="J28:M28"/>
    <mergeCell ref="A29:M29"/>
    <mergeCell ref="A30:M30"/>
    <mergeCell ref="A31:C31"/>
    <mergeCell ref="D31:E31"/>
    <mergeCell ref="F31:G31"/>
    <mergeCell ref="H31:I31"/>
    <mergeCell ref="H33:I33"/>
    <mergeCell ref="J33:K33"/>
    <mergeCell ref="H34:I34"/>
    <mergeCell ref="J34:K34"/>
    <mergeCell ref="L34:M34"/>
    <mergeCell ref="H35:I35"/>
    <mergeCell ref="J35:K35"/>
    <mergeCell ref="L35:M35"/>
    <mergeCell ref="A32:C32"/>
    <mergeCell ref="D32:E32"/>
    <mergeCell ref="F32:G32"/>
    <mergeCell ref="H32:I32"/>
    <mergeCell ref="J32:K32"/>
    <mergeCell ref="L32:M32"/>
    <mergeCell ref="A33:C33"/>
    <mergeCell ref="L33:M33"/>
    <mergeCell ref="D33:E33"/>
    <mergeCell ref="F33:G33"/>
    <mergeCell ref="A34:C34"/>
    <mergeCell ref="D34:E34"/>
    <mergeCell ref="F34:G34"/>
    <mergeCell ref="D35:E35"/>
    <mergeCell ref="F35:G35"/>
    <mergeCell ref="A35:C35"/>
    <mergeCell ref="A36:C36"/>
    <mergeCell ref="D36:E36"/>
    <mergeCell ref="F36:G36"/>
    <mergeCell ref="H36:I36"/>
    <mergeCell ref="J36:K36"/>
    <mergeCell ref="L36:M36"/>
    <mergeCell ref="H38:I38"/>
    <mergeCell ref="J38:K38"/>
    <mergeCell ref="H39:I39"/>
    <mergeCell ref="J39:K39"/>
    <mergeCell ref="L39:M39"/>
    <mergeCell ref="H40:I40"/>
    <mergeCell ref="J40:K40"/>
    <mergeCell ref="L40:M40"/>
    <mergeCell ref="A37:C37"/>
    <mergeCell ref="D37:E37"/>
    <mergeCell ref="F37:G37"/>
    <mergeCell ref="H37:I37"/>
    <mergeCell ref="J37:K37"/>
    <mergeCell ref="L37:M37"/>
    <mergeCell ref="A38:C38"/>
    <mergeCell ref="L38:M38"/>
    <mergeCell ref="D38:E38"/>
    <mergeCell ref="F38:G38"/>
    <mergeCell ref="A39:C39"/>
    <mergeCell ref="D39:E39"/>
    <mergeCell ref="F39:G39"/>
    <mergeCell ref="D40:E40"/>
    <mergeCell ref="F40:G40"/>
    <mergeCell ref="A40:C40"/>
    <mergeCell ref="A41:C41"/>
    <mergeCell ref="D41:E41"/>
    <mergeCell ref="F41:G41"/>
    <mergeCell ref="H41:I41"/>
    <mergeCell ref="J41:K41"/>
    <mergeCell ref="L41:M41"/>
    <mergeCell ref="H43:I43"/>
    <mergeCell ref="J43:K43"/>
    <mergeCell ref="H44:I44"/>
    <mergeCell ref="J44:K44"/>
    <mergeCell ref="L44:M44"/>
    <mergeCell ref="H45:I45"/>
    <mergeCell ref="J45:K45"/>
    <mergeCell ref="L45:M45"/>
    <mergeCell ref="A42:C42"/>
    <mergeCell ref="D42:E42"/>
    <mergeCell ref="F42:G42"/>
    <mergeCell ref="H42:I42"/>
    <mergeCell ref="J42:K42"/>
    <mergeCell ref="L42:M42"/>
    <mergeCell ref="A43:C43"/>
    <mergeCell ref="L43:M43"/>
    <mergeCell ref="D43:E43"/>
    <mergeCell ref="F43:G43"/>
    <mergeCell ref="A44:C44"/>
    <mergeCell ref="D44:E44"/>
    <mergeCell ref="F44:G44"/>
    <mergeCell ref="D45:E45"/>
    <mergeCell ref="F45:G45"/>
    <mergeCell ref="H113:J113"/>
    <mergeCell ref="K113:M113"/>
    <mergeCell ref="B111:D111"/>
    <mergeCell ref="B112:D112"/>
    <mergeCell ref="E112:G112"/>
    <mergeCell ref="H112:J112"/>
    <mergeCell ref="K112:M112"/>
    <mergeCell ref="B113:D113"/>
    <mergeCell ref="E113:G113"/>
    <mergeCell ref="H117:J117"/>
    <mergeCell ref="K117:M117"/>
    <mergeCell ref="A114:J114"/>
    <mergeCell ref="K114:M114"/>
    <mergeCell ref="A115:M115"/>
    <mergeCell ref="A116:D116"/>
    <mergeCell ref="E116:M116"/>
    <mergeCell ref="B117:D117"/>
    <mergeCell ref="E117:G117"/>
    <mergeCell ref="B107:D107"/>
    <mergeCell ref="B108:D108"/>
    <mergeCell ref="E108:G108"/>
    <mergeCell ref="H108:J108"/>
    <mergeCell ref="K108:M108"/>
    <mergeCell ref="B109:D109"/>
    <mergeCell ref="E109:G109"/>
    <mergeCell ref="B110:D110"/>
    <mergeCell ref="E110:G110"/>
    <mergeCell ref="H110:J110"/>
    <mergeCell ref="K110:M110"/>
    <mergeCell ref="E111:G111"/>
    <mergeCell ref="H111:J111"/>
    <mergeCell ref="K111:M111"/>
    <mergeCell ref="A45:C45"/>
    <mergeCell ref="A46:M46"/>
    <mergeCell ref="A47:M47"/>
    <mergeCell ref="A48:M48"/>
    <mergeCell ref="A49:M49"/>
    <mergeCell ref="A50:M92"/>
    <mergeCell ref="A93:M93"/>
    <mergeCell ref="A94:M94"/>
    <mergeCell ref="A95:M95"/>
    <mergeCell ref="A96:M96"/>
    <mergeCell ref="A97:M97"/>
    <mergeCell ref="A98:M98"/>
    <mergeCell ref="A99:M99"/>
    <mergeCell ref="A100:M100"/>
    <mergeCell ref="H105:J105"/>
    <mergeCell ref="K105:M105"/>
    <mergeCell ref="A101:M101"/>
    <mergeCell ref="A102:M102"/>
    <mergeCell ref="A103:M103"/>
    <mergeCell ref="A104:D104"/>
    <mergeCell ref="E104:M104"/>
    <mergeCell ref="B105:D105"/>
    <mergeCell ref="E105:G105"/>
    <mergeCell ref="B106:D106"/>
    <mergeCell ref="E106:G106"/>
    <mergeCell ref="H106:J106"/>
    <mergeCell ref="K106:M106"/>
    <mergeCell ref="E107:G107"/>
    <mergeCell ref="H107:J107"/>
    <mergeCell ref="K107:M107"/>
    <mergeCell ref="H109:J109"/>
    <mergeCell ref="K109:M109"/>
    <mergeCell ref="H121:J121"/>
    <mergeCell ref="K121:M121"/>
    <mergeCell ref="A126:J126"/>
    <mergeCell ref="K126:M126"/>
    <mergeCell ref="A127:M127"/>
    <mergeCell ref="A128:D128"/>
    <mergeCell ref="E128:M128"/>
    <mergeCell ref="B129:D129"/>
    <mergeCell ref="E129:G129"/>
    <mergeCell ref="B130:D130"/>
    <mergeCell ref="E130:G130"/>
    <mergeCell ref="H130:J130"/>
    <mergeCell ref="K130:M130"/>
    <mergeCell ref="E131:G131"/>
    <mergeCell ref="H131:J131"/>
    <mergeCell ref="K131:M131"/>
    <mergeCell ref="H133:J133"/>
    <mergeCell ref="K133:M133"/>
    <mergeCell ref="B131:D131"/>
    <mergeCell ref="B132:D132"/>
    <mergeCell ref="E132:G132"/>
    <mergeCell ref="H132:J132"/>
    <mergeCell ref="K132:M132"/>
    <mergeCell ref="B133:D133"/>
    <mergeCell ref="E133:G133"/>
    <mergeCell ref="B118:D118"/>
    <mergeCell ref="E118:G118"/>
    <mergeCell ref="H118:J118"/>
    <mergeCell ref="K118:M118"/>
    <mergeCell ref="E119:G119"/>
    <mergeCell ref="H119:J119"/>
    <mergeCell ref="K119:M119"/>
    <mergeCell ref="B119:D119"/>
    <mergeCell ref="B120:D120"/>
    <mergeCell ref="E120:G120"/>
    <mergeCell ref="H120:J120"/>
    <mergeCell ref="K120:M120"/>
    <mergeCell ref="B121:D121"/>
    <mergeCell ref="E121:G121"/>
    <mergeCell ref="B122:D122"/>
    <mergeCell ref="E122:G122"/>
    <mergeCell ref="H122:J122"/>
    <mergeCell ref="K122:M122"/>
    <mergeCell ref="E123:G123"/>
    <mergeCell ref="H123:J123"/>
    <mergeCell ref="K123:M123"/>
    <mergeCell ref="H125:J125"/>
    <mergeCell ref="K125:M125"/>
    <mergeCell ref="B123:D123"/>
    <mergeCell ref="B124:D124"/>
    <mergeCell ref="E124:G124"/>
    <mergeCell ref="H124:J124"/>
    <mergeCell ref="K124:M124"/>
    <mergeCell ref="B125:D125"/>
    <mergeCell ref="E125:G125"/>
    <mergeCell ref="H129:J129"/>
    <mergeCell ref="K129:M129"/>
    <mergeCell ref="H137:J137"/>
    <mergeCell ref="K137:M137"/>
    <mergeCell ref="H149:J149"/>
    <mergeCell ref="K149:M149"/>
    <mergeCell ref="B147:D147"/>
    <mergeCell ref="B148:D148"/>
    <mergeCell ref="E148:G148"/>
    <mergeCell ref="H148:J148"/>
    <mergeCell ref="K148:M148"/>
    <mergeCell ref="B149:D149"/>
    <mergeCell ref="E149:G149"/>
    <mergeCell ref="H153:J153"/>
    <mergeCell ref="K153:M153"/>
    <mergeCell ref="A150:J150"/>
    <mergeCell ref="K150:M150"/>
    <mergeCell ref="A151:M151"/>
    <mergeCell ref="A152:D152"/>
    <mergeCell ref="E152:M152"/>
    <mergeCell ref="B153:D153"/>
    <mergeCell ref="E153:G153"/>
    <mergeCell ref="B143:D143"/>
    <mergeCell ref="B144:D144"/>
    <mergeCell ref="E144:G144"/>
    <mergeCell ref="H144:J144"/>
    <mergeCell ref="K144:M144"/>
    <mergeCell ref="B145:D145"/>
    <mergeCell ref="E145:G145"/>
    <mergeCell ref="B146:D146"/>
    <mergeCell ref="E146:G146"/>
    <mergeCell ref="H146:J146"/>
    <mergeCell ref="K146:M146"/>
    <mergeCell ref="E147:G147"/>
    <mergeCell ref="H147:J147"/>
    <mergeCell ref="K147:M147"/>
    <mergeCell ref="B134:D134"/>
    <mergeCell ref="E134:G134"/>
    <mergeCell ref="H134:J134"/>
    <mergeCell ref="K134:M134"/>
    <mergeCell ref="E135:G135"/>
    <mergeCell ref="H135:J135"/>
    <mergeCell ref="K135:M135"/>
    <mergeCell ref="B135:D135"/>
    <mergeCell ref="B136:D136"/>
    <mergeCell ref="E136:G136"/>
    <mergeCell ref="H136:J136"/>
    <mergeCell ref="K136:M136"/>
    <mergeCell ref="B137:D137"/>
    <mergeCell ref="E137:G137"/>
    <mergeCell ref="H141:J141"/>
    <mergeCell ref="K141:M141"/>
    <mergeCell ref="A138:J138"/>
    <mergeCell ref="K138:M138"/>
    <mergeCell ref="A139:M139"/>
    <mergeCell ref="A140:D140"/>
    <mergeCell ref="E140:M140"/>
    <mergeCell ref="B141:D141"/>
    <mergeCell ref="E141:G141"/>
    <mergeCell ref="B142:D142"/>
    <mergeCell ref="E142:G142"/>
    <mergeCell ref="H142:J142"/>
    <mergeCell ref="K142:M142"/>
    <mergeCell ref="E143:G143"/>
    <mergeCell ref="H143:J143"/>
    <mergeCell ref="K143:M143"/>
    <mergeCell ref="H145:J145"/>
    <mergeCell ref="K145:M145"/>
    <mergeCell ref="H157:J157"/>
    <mergeCell ref="K157:M157"/>
    <mergeCell ref="A162:J162"/>
    <mergeCell ref="K162:M162"/>
    <mergeCell ref="A163:M163"/>
    <mergeCell ref="A164:D164"/>
    <mergeCell ref="E164:M164"/>
    <mergeCell ref="B165:D165"/>
    <mergeCell ref="E165:G165"/>
    <mergeCell ref="B166:D166"/>
    <mergeCell ref="E166:G166"/>
    <mergeCell ref="H166:J166"/>
    <mergeCell ref="K166:M166"/>
    <mergeCell ref="E167:G167"/>
    <mergeCell ref="H167:J167"/>
    <mergeCell ref="K167:M167"/>
    <mergeCell ref="H169:J169"/>
    <mergeCell ref="K169:M169"/>
    <mergeCell ref="B167:D167"/>
    <mergeCell ref="B168:D168"/>
    <mergeCell ref="E168:G168"/>
    <mergeCell ref="H168:J168"/>
    <mergeCell ref="K168:M168"/>
    <mergeCell ref="B169:D169"/>
    <mergeCell ref="E169:G169"/>
    <mergeCell ref="B154:D154"/>
    <mergeCell ref="E154:G154"/>
    <mergeCell ref="H154:J154"/>
    <mergeCell ref="K154:M154"/>
    <mergeCell ref="E155:G155"/>
    <mergeCell ref="H155:J155"/>
    <mergeCell ref="K155:M155"/>
    <mergeCell ref="B155:D155"/>
    <mergeCell ref="B156:D156"/>
    <mergeCell ref="E156:G156"/>
    <mergeCell ref="H156:J156"/>
    <mergeCell ref="K156:M156"/>
    <mergeCell ref="B157:D157"/>
    <mergeCell ref="E157:G157"/>
    <mergeCell ref="B158:D158"/>
    <mergeCell ref="E158:G158"/>
    <mergeCell ref="H158:J158"/>
    <mergeCell ref="K158:M158"/>
    <mergeCell ref="E159:G159"/>
    <mergeCell ref="H159:J159"/>
    <mergeCell ref="K159:M159"/>
    <mergeCell ref="H161:J161"/>
    <mergeCell ref="K161:M161"/>
    <mergeCell ref="B159:D159"/>
    <mergeCell ref="B160:D160"/>
    <mergeCell ref="E160:G160"/>
    <mergeCell ref="H160:J160"/>
    <mergeCell ref="K160:M160"/>
    <mergeCell ref="B161:D161"/>
    <mergeCell ref="E161:G161"/>
    <mergeCell ref="H165:J165"/>
    <mergeCell ref="K165:M165"/>
    <mergeCell ref="H173:J173"/>
    <mergeCell ref="K173:M173"/>
    <mergeCell ref="H185:J185"/>
    <mergeCell ref="K185:M185"/>
    <mergeCell ref="B183:D183"/>
    <mergeCell ref="B184:D184"/>
    <mergeCell ref="E184:G184"/>
    <mergeCell ref="H184:J184"/>
    <mergeCell ref="K184:M184"/>
    <mergeCell ref="B185:D185"/>
    <mergeCell ref="E185:G185"/>
    <mergeCell ref="H189:J189"/>
    <mergeCell ref="K189:M189"/>
    <mergeCell ref="A186:J186"/>
    <mergeCell ref="K186:M186"/>
    <mergeCell ref="A187:M187"/>
    <mergeCell ref="A188:D188"/>
    <mergeCell ref="E188:M188"/>
    <mergeCell ref="B189:D189"/>
    <mergeCell ref="E189:G189"/>
    <mergeCell ref="B215:D215"/>
    <mergeCell ref="B216:D216"/>
    <mergeCell ref="E216:G216"/>
    <mergeCell ref="H216:J216"/>
    <mergeCell ref="K216:M216"/>
    <mergeCell ref="B217:D217"/>
    <mergeCell ref="E217:G217"/>
    <mergeCell ref="B218:D218"/>
    <mergeCell ref="E218:G218"/>
    <mergeCell ref="H218:J218"/>
    <mergeCell ref="K218:M218"/>
    <mergeCell ref="E219:G219"/>
    <mergeCell ref="H219:J219"/>
    <mergeCell ref="K219:M219"/>
    <mergeCell ref="B206:D206"/>
    <mergeCell ref="E206:G206"/>
    <mergeCell ref="H206:J206"/>
    <mergeCell ref="K206:M206"/>
    <mergeCell ref="E207:G207"/>
    <mergeCell ref="H207:J207"/>
    <mergeCell ref="K207:M207"/>
    <mergeCell ref="B207:D207"/>
    <mergeCell ref="B208:D208"/>
    <mergeCell ref="E208:G208"/>
    <mergeCell ref="H208:J208"/>
    <mergeCell ref="K208:M208"/>
    <mergeCell ref="B209:D209"/>
    <mergeCell ref="E209:G209"/>
    <mergeCell ref="H213:J213"/>
    <mergeCell ref="K213:M213"/>
    <mergeCell ref="A210:J210"/>
    <mergeCell ref="K210:M210"/>
    <mergeCell ref="A211:M211"/>
    <mergeCell ref="A212:D212"/>
    <mergeCell ref="E212:M212"/>
    <mergeCell ref="B213:D213"/>
    <mergeCell ref="E213:G213"/>
    <mergeCell ref="B214:D214"/>
    <mergeCell ref="E214:G214"/>
    <mergeCell ref="H214:J214"/>
    <mergeCell ref="K214:M214"/>
    <mergeCell ref="E215:G215"/>
    <mergeCell ref="H215:J215"/>
    <mergeCell ref="K215:M215"/>
    <mergeCell ref="H217:J217"/>
    <mergeCell ref="K217:M217"/>
    <mergeCell ref="H229:J229"/>
    <mergeCell ref="K229:M229"/>
    <mergeCell ref="A282:B283"/>
    <mergeCell ref="C282:D283"/>
    <mergeCell ref="E282:F283"/>
    <mergeCell ref="G282:H282"/>
    <mergeCell ref="I282:I283"/>
    <mergeCell ref="J282:K283"/>
    <mergeCell ref="L282:M282"/>
    <mergeCell ref="A284:B284"/>
    <mergeCell ref="C284:D284"/>
    <mergeCell ref="E284:F284"/>
    <mergeCell ref="J284:K284"/>
    <mergeCell ref="C285:D285"/>
    <mergeCell ref="E285:F285"/>
    <mergeCell ref="J285:K285"/>
    <mergeCell ref="A285:B285"/>
    <mergeCell ref="A286:B286"/>
    <mergeCell ref="C286:D286"/>
    <mergeCell ref="E286:F286"/>
    <mergeCell ref="A287:B287"/>
    <mergeCell ref="C287:D287"/>
    <mergeCell ref="E287:F287"/>
    <mergeCell ref="C290:D290"/>
    <mergeCell ref="E290:F290"/>
    <mergeCell ref="A288:B288"/>
    <mergeCell ref="C288:D288"/>
    <mergeCell ref="E288:F288"/>
    <mergeCell ref="A289:B289"/>
    <mergeCell ref="C289:D289"/>
    <mergeCell ref="E289:F289"/>
    <mergeCell ref="A290:B290"/>
    <mergeCell ref="C293:D293"/>
    <mergeCell ref="E293:F293"/>
    <mergeCell ref="A294:B294"/>
    <mergeCell ref="C294:D294"/>
    <mergeCell ref="E294:F294"/>
    <mergeCell ref="A291:B291"/>
    <mergeCell ref="C291:D291"/>
    <mergeCell ref="E291:F291"/>
    <mergeCell ref="A292:B292"/>
    <mergeCell ref="C292:D292"/>
    <mergeCell ref="E292:F292"/>
    <mergeCell ref="A293:B293"/>
    <mergeCell ref="J293:K293"/>
    <mergeCell ref="J294:K294"/>
    <mergeCell ref="A295:M295"/>
    <mergeCell ref="A296:M296"/>
    <mergeCell ref="A297:M297"/>
    <mergeCell ref="A298:B298"/>
    <mergeCell ref="C298:M298"/>
    <mergeCell ref="A299:B299"/>
    <mergeCell ref="C299:M299"/>
    <mergeCell ref="A300:B300"/>
    <mergeCell ref="C300:M300"/>
    <mergeCell ref="A301:B301"/>
    <mergeCell ref="C301:M301"/>
    <mergeCell ref="A302:B302"/>
    <mergeCell ref="C302:M302"/>
    <mergeCell ref="A303:M303"/>
    <mergeCell ref="A304:M304"/>
    <mergeCell ref="A305:B305"/>
    <mergeCell ref="C305:M305"/>
    <mergeCell ref="A306:B306"/>
    <mergeCell ref="C306:M306"/>
    <mergeCell ref="A307:B307"/>
    <mergeCell ref="C307:M307"/>
    <mergeCell ref="A308:M308"/>
    <mergeCell ref="A309:M309"/>
    <mergeCell ref="A310:M310"/>
    <mergeCell ref="A311:M311"/>
    <mergeCell ref="A312:M312"/>
    <mergeCell ref="A320:M320"/>
    <mergeCell ref="A321:M321"/>
    <mergeCell ref="A322:M322"/>
    <mergeCell ref="A313:M313"/>
    <mergeCell ref="A314:M314"/>
    <mergeCell ref="A315:M315"/>
    <mergeCell ref="A316:M316"/>
    <mergeCell ref="A317:M317"/>
    <mergeCell ref="A318:M318"/>
    <mergeCell ref="A319:M319"/>
    <mergeCell ref="B226:D226"/>
    <mergeCell ref="E226:G226"/>
    <mergeCell ref="H226:J226"/>
    <mergeCell ref="K226:M226"/>
    <mergeCell ref="E227:G227"/>
    <mergeCell ref="H227:J227"/>
    <mergeCell ref="K227:M227"/>
    <mergeCell ref="B227:D227"/>
    <mergeCell ref="B228:D228"/>
    <mergeCell ref="E228:G228"/>
    <mergeCell ref="H228:J228"/>
    <mergeCell ref="K228:M228"/>
    <mergeCell ref="B229:D229"/>
    <mergeCell ref="E229:G229"/>
    <mergeCell ref="B230:D230"/>
    <mergeCell ref="E230:G230"/>
    <mergeCell ref="H230:J230"/>
    <mergeCell ref="K230:M230"/>
    <mergeCell ref="E231:G231"/>
    <mergeCell ref="H231:J231"/>
    <mergeCell ref="K231:M231"/>
    <mergeCell ref="H233:J233"/>
    <mergeCell ref="K233:M233"/>
    <mergeCell ref="B231:D231"/>
    <mergeCell ref="B232:D232"/>
    <mergeCell ref="E232:G232"/>
    <mergeCell ref="H232:J232"/>
    <mergeCell ref="K232:M232"/>
    <mergeCell ref="B233:D233"/>
    <mergeCell ref="E233:G233"/>
    <mergeCell ref="A234:J234"/>
    <mergeCell ref="K234:M234"/>
    <mergeCell ref="A235:M235"/>
    <mergeCell ref="A236:M278"/>
    <mergeCell ref="A279:M279"/>
    <mergeCell ref="A280:M280"/>
    <mergeCell ref="A281:M281"/>
    <mergeCell ref="J286:K286"/>
    <mergeCell ref="J287:K287"/>
    <mergeCell ref="J288:K288"/>
    <mergeCell ref="J289:K289"/>
    <mergeCell ref="J290:K290"/>
    <mergeCell ref="J291:K291"/>
    <mergeCell ref="J292:K292"/>
    <mergeCell ref="B179:D179"/>
    <mergeCell ref="B180:D180"/>
    <mergeCell ref="E180:G180"/>
    <mergeCell ref="H180:J180"/>
    <mergeCell ref="K180:M180"/>
    <mergeCell ref="B181:D181"/>
    <mergeCell ref="E181:G181"/>
    <mergeCell ref="B182:D182"/>
    <mergeCell ref="E182:G182"/>
    <mergeCell ref="H182:J182"/>
    <mergeCell ref="K182:M182"/>
    <mergeCell ref="E183:G183"/>
    <mergeCell ref="H183:J183"/>
    <mergeCell ref="K183:M183"/>
    <mergeCell ref="B170:D170"/>
    <mergeCell ref="E170:G170"/>
    <mergeCell ref="H170:J170"/>
    <mergeCell ref="K170:M170"/>
    <mergeCell ref="E171:G171"/>
    <mergeCell ref="H171:J171"/>
    <mergeCell ref="K171:M171"/>
    <mergeCell ref="B171:D171"/>
    <mergeCell ref="B172:D172"/>
    <mergeCell ref="E172:G172"/>
    <mergeCell ref="H172:J172"/>
    <mergeCell ref="K172:M172"/>
    <mergeCell ref="B173:D173"/>
    <mergeCell ref="E173:G173"/>
    <mergeCell ref="H177:J177"/>
    <mergeCell ref="K177:M177"/>
    <mergeCell ref="A174:J174"/>
    <mergeCell ref="K174:M174"/>
    <mergeCell ref="A175:M175"/>
    <mergeCell ref="A176:D176"/>
    <mergeCell ref="E176:M176"/>
    <mergeCell ref="B177:D177"/>
    <mergeCell ref="E177:G177"/>
    <mergeCell ref="B178:D178"/>
    <mergeCell ref="E178:G178"/>
    <mergeCell ref="H178:J178"/>
    <mergeCell ref="K178:M178"/>
    <mergeCell ref="E179:G179"/>
    <mergeCell ref="H179:J179"/>
    <mergeCell ref="K179:M179"/>
    <mergeCell ref="H181:J181"/>
    <mergeCell ref="K181:M181"/>
    <mergeCell ref="H193:J193"/>
    <mergeCell ref="K193:M193"/>
    <mergeCell ref="A198:J198"/>
    <mergeCell ref="K198:M198"/>
    <mergeCell ref="A199:M199"/>
    <mergeCell ref="A200:D200"/>
    <mergeCell ref="E200:M200"/>
    <mergeCell ref="B201:D201"/>
    <mergeCell ref="E201:G201"/>
    <mergeCell ref="B202:D202"/>
    <mergeCell ref="E202:G202"/>
    <mergeCell ref="H202:J202"/>
    <mergeCell ref="K202:M202"/>
    <mergeCell ref="E203:G203"/>
    <mergeCell ref="H203:J203"/>
    <mergeCell ref="K203:M203"/>
    <mergeCell ref="H205:J205"/>
    <mergeCell ref="K205:M205"/>
    <mergeCell ref="B203:D203"/>
    <mergeCell ref="B204:D204"/>
    <mergeCell ref="E204:G204"/>
    <mergeCell ref="H204:J204"/>
    <mergeCell ref="K204:M204"/>
    <mergeCell ref="B205:D205"/>
    <mergeCell ref="E205:G205"/>
    <mergeCell ref="B190:D190"/>
    <mergeCell ref="E190:G190"/>
    <mergeCell ref="H190:J190"/>
    <mergeCell ref="K190:M190"/>
    <mergeCell ref="E191:G191"/>
    <mergeCell ref="H191:J191"/>
    <mergeCell ref="K191:M191"/>
    <mergeCell ref="B191:D191"/>
    <mergeCell ref="B192:D192"/>
    <mergeCell ref="E192:G192"/>
    <mergeCell ref="H192:J192"/>
    <mergeCell ref="K192:M192"/>
    <mergeCell ref="B193:D193"/>
    <mergeCell ref="E193:G193"/>
    <mergeCell ref="B194:D194"/>
    <mergeCell ref="E194:G194"/>
    <mergeCell ref="H194:J194"/>
    <mergeCell ref="K194:M194"/>
    <mergeCell ref="E195:G195"/>
    <mergeCell ref="H195:J195"/>
    <mergeCell ref="K195:M195"/>
    <mergeCell ref="H197:J197"/>
    <mergeCell ref="K197:M197"/>
    <mergeCell ref="B195:D195"/>
    <mergeCell ref="B196:D196"/>
    <mergeCell ref="E196:G196"/>
    <mergeCell ref="H196:J196"/>
    <mergeCell ref="K196:M196"/>
    <mergeCell ref="B197:D197"/>
    <mergeCell ref="E197:G197"/>
    <mergeCell ref="H201:J201"/>
    <mergeCell ref="K201:M201"/>
    <mergeCell ref="H209:J209"/>
    <mergeCell ref="K209:M209"/>
    <mergeCell ref="H221:J221"/>
    <mergeCell ref="K221:M221"/>
    <mergeCell ref="B219:D219"/>
    <mergeCell ref="B220:D220"/>
    <mergeCell ref="E220:G220"/>
    <mergeCell ref="H220:J220"/>
    <mergeCell ref="K220:M220"/>
    <mergeCell ref="B221:D221"/>
    <mergeCell ref="E221:G221"/>
    <mergeCell ref="H225:J225"/>
    <mergeCell ref="K225:M225"/>
    <mergeCell ref="A222:J222"/>
    <mergeCell ref="K222:M222"/>
    <mergeCell ref="A223:M223"/>
    <mergeCell ref="A224:D224"/>
    <mergeCell ref="E224:M224"/>
    <mergeCell ref="B225:D225"/>
    <mergeCell ref="E225:G225"/>
  </mergeCells>
  <hyperlinks>
    <hyperlink r:id="rId2" ref="Q51"/>
    <hyperlink r:id="rId3" ref="Q53"/>
    <hyperlink r:id="rId4" ref="Q55"/>
    <hyperlink r:id="rId5" ref="O284"/>
    <hyperlink r:id="rId6" ref="O286"/>
    <hyperlink r:id="rId7" ref="O288"/>
    <hyperlink r:id="rId8" ref="O289"/>
    <hyperlink r:id="rId9" ref="O293"/>
  </hyperlinks>
  <printOptions/>
  <pageMargins bottom="0.75" footer="0.0" header="0.0" left="0.7" right="0.7" top="0.75"/>
  <pageSetup orientation="landscape"/>
  <drawing r:id="rId10"/>
  <legacyDrawing r:id="rId1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0"/>
    <col customWidth="1" min="2" max="2" width="9.43"/>
    <col customWidth="1" min="3" max="4" width="8.43"/>
    <col customWidth="1" min="5" max="5" width="9.29"/>
    <col customWidth="1" min="6" max="6" width="9.71"/>
    <col customWidth="1" min="7" max="7" width="10.14"/>
    <col customWidth="1" min="8" max="8" width="9.0"/>
    <col customWidth="1" min="9" max="9" width="8.71"/>
    <col customWidth="1" min="10" max="10" width="7.71"/>
    <col customWidth="1" min="11" max="11" width="9.0"/>
    <col customWidth="1" min="12" max="12" width="9.57"/>
    <col customWidth="1" min="13" max="13" width="9.43"/>
    <col customWidth="1" min="14" max="31" width="10.71"/>
  </cols>
  <sheetData>
    <row r="1">
      <c r="A1" s="1"/>
      <c r="B1" s="2"/>
      <c r="C1" s="2"/>
      <c r="D1" s="2"/>
      <c r="E1" s="2"/>
      <c r="F1" s="2"/>
      <c r="G1" s="2"/>
      <c r="H1" s="2"/>
      <c r="I1" s="2"/>
      <c r="J1" s="2"/>
      <c r="K1" s="2"/>
      <c r="L1" s="2"/>
      <c r="M1" s="2"/>
      <c r="P1" s="44"/>
      <c r="Q1" s="45" t="s">
        <v>101</v>
      </c>
      <c r="R1" s="6"/>
      <c r="S1" s="7"/>
    </row>
    <row r="2">
      <c r="A2" s="3" t="s">
        <v>0</v>
      </c>
      <c r="B2" s="2"/>
      <c r="C2" s="2"/>
      <c r="D2" s="2"/>
      <c r="E2" s="2"/>
      <c r="F2" s="2"/>
      <c r="G2" s="2"/>
      <c r="H2" s="2"/>
      <c r="I2" s="2"/>
      <c r="J2" s="2"/>
      <c r="K2" s="2"/>
      <c r="L2" s="2"/>
      <c r="M2" s="4"/>
      <c r="P2" s="46"/>
      <c r="Q2" s="45" t="s">
        <v>102</v>
      </c>
      <c r="R2" s="6"/>
      <c r="S2" s="7"/>
    </row>
    <row r="3">
      <c r="A3" s="47" t="s">
        <v>103</v>
      </c>
      <c r="B3" s="6"/>
      <c r="C3" s="6"/>
      <c r="D3" s="6"/>
      <c r="E3" s="6"/>
      <c r="F3" s="6"/>
      <c r="G3" s="6"/>
      <c r="H3" s="6"/>
      <c r="I3" s="6"/>
      <c r="J3" s="6"/>
      <c r="K3" s="6"/>
      <c r="L3" s="6"/>
      <c r="M3" s="7"/>
    </row>
    <row r="4">
      <c r="A4" s="48"/>
      <c r="B4" s="6"/>
      <c r="C4" s="6"/>
      <c r="D4" s="6"/>
      <c r="E4" s="6"/>
      <c r="F4" s="6"/>
      <c r="G4" s="6"/>
      <c r="H4" s="6"/>
      <c r="I4" s="6"/>
      <c r="J4" s="6"/>
      <c r="K4" s="6"/>
      <c r="L4" s="6"/>
      <c r="M4" s="7"/>
    </row>
    <row r="5">
      <c r="A5" s="49" t="s">
        <v>104</v>
      </c>
      <c r="B5" s="6"/>
      <c r="C5" s="6"/>
      <c r="D5" s="6"/>
      <c r="E5" s="6"/>
      <c r="F5" s="6"/>
      <c r="G5" s="7"/>
      <c r="H5" s="50" t="s">
        <v>105</v>
      </c>
      <c r="I5" s="51">
        <v>9300.0</v>
      </c>
      <c r="J5" s="6"/>
      <c r="K5" s="7"/>
      <c r="L5" s="49" t="s">
        <v>106</v>
      </c>
      <c r="M5" s="7"/>
    </row>
    <row r="6">
      <c r="A6" s="48"/>
      <c r="B6" s="6"/>
      <c r="C6" s="6"/>
      <c r="D6" s="6"/>
      <c r="E6" s="6"/>
      <c r="F6" s="6"/>
      <c r="G6" s="6"/>
      <c r="H6" s="6"/>
      <c r="I6" s="6"/>
      <c r="J6" s="6"/>
      <c r="K6" s="6"/>
      <c r="L6" s="6"/>
      <c r="M6" s="7"/>
    </row>
    <row r="7">
      <c r="A7" s="52" t="s">
        <v>107</v>
      </c>
      <c r="B7" s="6"/>
      <c r="C7" s="6"/>
      <c r="D7" s="6"/>
      <c r="E7" s="6"/>
      <c r="F7" s="6"/>
      <c r="G7" s="6"/>
      <c r="H7" s="6"/>
      <c r="I7" s="6"/>
      <c r="J7" s="6"/>
      <c r="K7" s="6"/>
      <c r="L7" s="6"/>
      <c r="M7" s="7"/>
    </row>
    <row r="8">
      <c r="A8" s="53" t="s">
        <v>108</v>
      </c>
      <c r="B8" s="6"/>
      <c r="C8" s="6"/>
      <c r="D8" s="6"/>
      <c r="E8" s="6"/>
      <c r="F8" s="6"/>
      <c r="G8" s="6"/>
      <c r="H8" s="6"/>
      <c r="I8" s="6"/>
      <c r="J8" s="6"/>
      <c r="K8" s="6"/>
      <c r="L8" s="6"/>
      <c r="M8" s="7"/>
    </row>
    <row r="9">
      <c r="A9" s="53" t="s">
        <v>109</v>
      </c>
      <c r="B9" s="6"/>
      <c r="C9" s="6"/>
      <c r="D9" s="6"/>
      <c r="E9" s="6"/>
      <c r="F9" s="6"/>
      <c r="G9" s="6"/>
      <c r="H9" s="6"/>
      <c r="I9" s="6"/>
      <c r="J9" s="6"/>
      <c r="K9" s="6"/>
      <c r="L9" s="6"/>
      <c r="M9" s="7"/>
    </row>
    <row r="10">
      <c r="A10" s="53" t="s">
        <v>110</v>
      </c>
      <c r="B10" s="6"/>
      <c r="C10" s="6"/>
      <c r="D10" s="6"/>
      <c r="E10" s="6"/>
      <c r="F10" s="6"/>
      <c r="G10" s="6"/>
      <c r="H10" s="6"/>
      <c r="I10" s="6"/>
      <c r="J10" s="6"/>
      <c r="K10" s="6"/>
      <c r="L10" s="6"/>
      <c r="M10" s="7"/>
    </row>
    <row r="11">
      <c r="A11" s="53" t="s">
        <v>111</v>
      </c>
      <c r="B11" s="6"/>
      <c r="C11" s="6"/>
      <c r="D11" s="6"/>
      <c r="E11" s="6"/>
      <c r="F11" s="6"/>
      <c r="G11" s="6"/>
      <c r="H11" s="6"/>
      <c r="I11" s="6"/>
      <c r="J11" s="6"/>
      <c r="K11" s="6"/>
      <c r="L11" s="6"/>
      <c r="M11" s="7"/>
    </row>
    <row r="12">
      <c r="A12" s="53" t="s">
        <v>112</v>
      </c>
      <c r="B12" s="6"/>
      <c r="C12" s="6"/>
      <c r="D12" s="6"/>
      <c r="E12" s="6"/>
      <c r="F12" s="6"/>
      <c r="G12" s="6"/>
      <c r="H12" s="6"/>
      <c r="I12" s="6"/>
      <c r="J12" s="6"/>
      <c r="K12" s="6"/>
      <c r="L12" s="6"/>
      <c r="M12" s="7"/>
    </row>
    <row r="13">
      <c r="A13" s="53"/>
      <c r="B13" s="6"/>
      <c r="C13" s="6"/>
      <c r="D13" s="6"/>
      <c r="E13" s="6"/>
      <c r="F13" s="6"/>
      <c r="G13" s="6"/>
      <c r="H13" s="6"/>
      <c r="I13" s="6"/>
      <c r="J13" s="6"/>
      <c r="K13" s="6"/>
      <c r="L13" s="6"/>
      <c r="M13" s="7"/>
    </row>
    <row r="14">
      <c r="A14" s="53"/>
      <c r="B14" s="6"/>
      <c r="C14" s="6"/>
      <c r="D14" s="6"/>
      <c r="E14" s="6"/>
      <c r="F14" s="6"/>
      <c r="G14" s="6"/>
      <c r="H14" s="6"/>
      <c r="I14" s="6"/>
      <c r="J14" s="6"/>
      <c r="K14" s="6"/>
      <c r="L14" s="6"/>
      <c r="M14" s="7"/>
    </row>
    <row r="15">
      <c r="A15" s="128" t="s">
        <v>242</v>
      </c>
      <c r="B15" s="6"/>
      <c r="C15" s="6"/>
      <c r="D15" s="6"/>
      <c r="E15" s="6"/>
      <c r="F15" s="6"/>
      <c r="G15" s="6"/>
      <c r="H15" s="6"/>
      <c r="I15" s="6"/>
      <c r="J15" s="6"/>
      <c r="K15" s="6"/>
      <c r="L15" s="6"/>
      <c r="M15" s="7"/>
    </row>
    <row r="16">
      <c r="A16" s="55" t="s">
        <v>114</v>
      </c>
      <c r="B16" s="6"/>
      <c r="C16" s="6"/>
      <c r="D16" s="6"/>
      <c r="E16" s="6"/>
      <c r="F16" s="6"/>
      <c r="G16" s="6"/>
      <c r="H16" s="6"/>
      <c r="I16" s="6"/>
      <c r="J16" s="6"/>
      <c r="K16" s="6"/>
      <c r="L16" s="6"/>
      <c r="M16" s="7"/>
    </row>
    <row r="17">
      <c r="A17" s="56" t="s">
        <v>115</v>
      </c>
      <c r="B17" s="7"/>
      <c r="C17" s="57" t="s">
        <v>116</v>
      </c>
      <c r="D17" s="7"/>
      <c r="E17" s="57" t="s">
        <v>117</v>
      </c>
      <c r="F17" s="7"/>
      <c r="G17" s="57" t="s">
        <v>118</v>
      </c>
      <c r="H17" s="6"/>
      <c r="I17" s="6"/>
      <c r="J17" s="6"/>
      <c r="K17" s="6"/>
      <c r="L17" s="6"/>
      <c r="M17" s="7"/>
    </row>
    <row r="18">
      <c r="A18" s="58"/>
      <c r="B18" s="7"/>
      <c r="C18" s="58"/>
      <c r="D18" s="7"/>
      <c r="E18" s="59">
        <f t="shared" ref="E18:E25" si="1">C18/$I$5</f>
        <v>0</v>
      </c>
      <c r="F18" s="7"/>
      <c r="G18" s="60"/>
      <c r="H18" s="6"/>
      <c r="I18" s="6"/>
      <c r="J18" s="6"/>
      <c r="K18" s="6"/>
      <c r="L18" s="6"/>
      <c r="M18" s="7"/>
    </row>
    <row r="19">
      <c r="A19" s="58"/>
      <c r="B19" s="7"/>
      <c r="C19" s="58"/>
      <c r="D19" s="7"/>
      <c r="E19" s="59">
        <f t="shared" si="1"/>
        <v>0</v>
      </c>
      <c r="F19" s="7"/>
      <c r="G19" s="60"/>
      <c r="H19" s="6"/>
      <c r="I19" s="6"/>
      <c r="J19" s="6"/>
      <c r="K19" s="6"/>
      <c r="L19" s="6"/>
      <c r="M19" s="7"/>
    </row>
    <row r="20">
      <c r="A20" s="58"/>
      <c r="B20" s="7"/>
      <c r="C20" s="58"/>
      <c r="D20" s="7"/>
      <c r="E20" s="59">
        <f t="shared" si="1"/>
        <v>0</v>
      </c>
      <c r="F20" s="7"/>
      <c r="G20" s="60"/>
      <c r="H20" s="6"/>
      <c r="I20" s="6"/>
      <c r="J20" s="6"/>
      <c r="K20" s="6"/>
      <c r="L20" s="6"/>
      <c r="M20" s="7"/>
    </row>
    <row r="21">
      <c r="A21" s="58"/>
      <c r="B21" s="7"/>
      <c r="C21" s="58"/>
      <c r="D21" s="7"/>
      <c r="E21" s="59">
        <f t="shared" si="1"/>
        <v>0</v>
      </c>
      <c r="F21" s="7"/>
      <c r="G21" s="60"/>
      <c r="H21" s="6"/>
      <c r="I21" s="6"/>
      <c r="J21" s="6"/>
      <c r="K21" s="6"/>
      <c r="L21" s="6"/>
      <c r="M21" s="7"/>
    </row>
    <row r="22">
      <c r="A22" s="58"/>
      <c r="B22" s="7"/>
      <c r="C22" s="58"/>
      <c r="D22" s="7"/>
      <c r="E22" s="59">
        <f t="shared" si="1"/>
        <v>0</v>
      </c>
      <c r="F22" s="7"/>
      <c r="G22" s="60"/>
      <c r="H22" s="6"/>
      <c r="I22" s="6"/>
      <c r="J22" s="6"/>
      <c r="K22" s="6"/>
      <c r="L22" s="6"/>
      <c r="M22" s="7"/>
    </row>
    <row r="23">
      <c r="A23" s="58"/>
      <c r="B23" s="7"/>
      <c r="C23" s="58"/>
      <c r="D23" s="7"/>
      <c r="E23" s="59">
        <f t="shared" si="1"/>
        <v>0</v>
      </c>
      <c r="F23" s="7"/>
      <c r="G23" s="60"/>
      <c r="H23" s="6"/>
      <c r="I23" s="6"/>
      <c r="J23" s="6"/>
      <c r="K23" s="6"/>
      <c r="L23" s="6"/>
      <c r="M23" s="7"/>
    </row>
    <row r="24">
      <c r="A24" s="58"/>
      <c r="B24" s="7"/>
      <c r="C24" s="58"/>
      <c r="D24" s="7"/>
      <c r="E24" s="59">
        <f t="shared" si="1"/>
        <v>0</v>
      </c>
      <c r="F24" s="7"/>
      <c r="G24" s="60"/>
      <c r="H24" s="6"/>
      <c r="I24" s="6"/>
      <c r="J24" s="6"/>
      <c r="K24" s="6"/>
      <c r="L24" s="6"/>
      <c r="M24" s="7"/>
    </row>
    <row r="25">
      <c r="A25" s="58"/>
      <c r="B25" s="7"/>
      <c r="C25" s="58"/>
      <c r="D25" s="7"/>
      <c r="E25" s="59">
        <f t="shared" si="1"/>
        <v>0</v>
      </c>
      <c r="F25" s="7"/>
      <c r="G25" s="60"/>
      <c r="H25" s="6"/>
      <c r="I25" s="6"/>
      <c r="J25" s="6"/>
      <c r="K25" s="6"/>
      <c r="L25" s="6"/>
      <c r="M25" s="7"/>
    </row>
    <row r="26">
      <c r="A26" s="61"/>
      <c r="B26" s="6"/>
      <c r="C26" s="6"/>
      <c r="D26" s="6"/>
      <c r="E26" s="6"/>
      <c r="F26" s="6"/>
      <c r="G26" s="6"/>
      <c r="H26" s="6"/>
      <c r="I26" s="6"/>
      <c r="J26" s="6"/>
      <c r="K26" s="6"/>
      <c r="L26" s="6"/>
      <c r="M26" s="7"/>
    </row>
    <row r="27">
      <c r="A27" s="55" t="s">
        <v>119</v>
      </c>
      <c r="B27" s="6"/>
      <c r="C27" s="6"/>
      <c r="D27" s="6"/>
      <c r="E27" s="6"/>
      <c r="F27" s="6"/>
      <c r="G27" s="6"/>
      <c r="H27" s="6"/>
      <c r="I27" s="6"/>
      <c r="J27" s="6"/>
      <c r="K27" s="6"/>
      <c r="L27" s="6"/>
      <c r="M27" s="7"/>
    </row>
    <row r="28">
      <c r="A28" s="62" t="s">
        <v>11</v>
      </c>
      <c r="B28" s="6"/>
      <c r="C28" s="7"/>
      <c r="D28" s="63">
        <f>SUM(C18:D25)</f>
        <v>0</v>
      </c>
      <c r="E28" s="6"/>
      <c r="F28" s="7"/>
      <c r="G28" s="62" t="s">
        <v>12</v>
      </c>
      <c r="H28" s="6"/>
      <c r="I28" s="7"/>
      <c r="J28" s="64">
        <f>D28/9300</f>
        <v>0</v>
      </c>
      <c r="K28" s="6"/>
      <c r="L28" s="6"/>
      <c r="M28" s="7"/>
    </row>
    <row r="29" ht="29.25" customHeight="1">
      <c r="A29" s="65"/>
      <c r="B29" s="66"/>
      <c r="C29" s="66"/>
      <c r="D29" s="66"/>
      <c r="E29" s="66"/>
      <c r="F29" s="66"/>
      <c r="G29" s="66"/>
      <c r="H29" s="66"/>
      <c r="I29" s="66"/>
      <c r="J29" s="66"/>
      <c r="K29" s="66"/>
      <c r="L29" s="66"/>
      <c r="M29" s="67"/>
    </row>
    <row r="30" ht="15.75" customHeight="1">
      <c r="A30" s="55" t="s">
        <v>120</v>
      </c>
      <c r="B30" s="6"/>
      <c r="C30" s="6"/>
      <c r="D30" s="6"/>
      <c r="E30" s="6"/>
      <c r="F30" s="6"/>
      <c r="G30" s="6"/>
      <c r="H30" s="6"/>
      <c r="I30" s="6"/>
      <c r="J30" s="6"/>
      <c r="K30" s="6"/>
      <c r="L30" s="6"/>
      <c r="M30" s="7"/>
    </row>
    <row r="31" ht="15.75" customHeight="1">
      <c r="A31" s="62" t="s">
        <v>121</v>
      </c>
      <c r="B31" s="6"/>
      <c r="C31" s="6"/>
      <c r="D31" s="68" t="s">
        <v>122</v>
      </c>
      <c r="E31" s="6"/>
      <c r="F31" s="62" t="s">
        <v>123</v>
      </c>
      <c r="G31" s="6"/>
      <c r="H31" s="62" t="s">
        <v>117</v>
      </c>
      <c r="I31" s="7"/>
      <c r="J31" s="62" t="s">
        <v>124</v>
      </c>
      <c r="K31" s="7"/>
      <c r="L31" s="62" t="s">
        <v>125</v>
      </c>
      <c r="M31" s="6"/>
    </row>
    <row r="32" ht="15.75" customHeight="1">
      <c r="A32" s="69" t="s">
        <v>126</v>
      </c>
      <c r="B32" s="6"/>
      <c r="C32" s="6"/>
      <c r="D32" s="69"/>
      <c r="E32" s="6"/>
      <c r="F32" s="69"/>
      <c r="G32" s="6"/>
      <c r="H32" s="69"/>
      <c r="I32" s="6"/>
      <c r="J32" s="69">
        <v>0.019</v>
      </c>
      <c r="K32" s="7"/>
      <c r="L32" s="69"/>
      <c r="M32" s="6"/>
    </row>
    <row r="33" ht="15.75" customHeight="1">
      <c r="A33" s="69" t="s">
        <v>127</v>
      </c>
      <c r="B33" s="6"/>
      <c r="C33" s="6"/>
      <c r="D33" s="69"/>
      <c r="E33" s="6"/>
      <c r="F33" s="69"/>
      <c r="G33" s="6"/>
      <c r="H33" s="69"/>
      <c r="I33" s="6"/>
      <c r="J33" s="69"/>
      <c r="K33" s="7"/>
      <c r="L33" s="69"/>
      <c r="M33" s="6"/>
    </row>
    <row r="34" ht="15.75" customHeight="1">
      <c r="A34" s="69" t="s">
        <v>128</v>
      </c>
      <c r="B34" s="6"/>
      <c r="C34" s="6"/>
      <c r="D34" s="69"/>
      <c r="E34" s="6"/>
      <c r="F34" s="69"/>
      <c r="G34" s="6"/>
      <c r="H34" s="69"/>
      <c r="I34" s="6"/>
      <c r="J34" s="69"/>
      <c r="K34" s="7"/>
      <c r="L34" s="69"/>
      <c r="M34" s="6"/>
    </row>
    <row r="35" ht="15.75" customHeight="1">
      <c r="A35" s="69" t="s">
        <v>129</v>
      </c>
      <c r="B35" s="6"/>
      <c r="C35" s="6"/>
      <c r="D35" s="69"/>
      <c r="E35" s="6"/>
      <c r="F35" s="69"/>
      <c r="G35" s="6"/>
      <c r="H35" s="69"/>
      <c r="I35" s="6"/>
      <c r="J35" s="69"/>
      <c r="K35" s="7"/>
      <c r="L35" s="69"/>
      <c r="M35" s="6"/>
    </row>
    <row r="36" ht="15.75" customHeight="1">
      <c r="A36" s="69" t="s">
        <v>130</v>
      </c>
      <c r="B36" s="6"/>
      <c r="C36" s="6"/>
      <c r="D36" s="69"/>
      <c r="E36" s="6"/>
      <c r="F36" s="69"/>
      <c r="G36" s="6"/>
      <c r="H36" s="69"/>
      <c r="I36" s="6"/>
      <c r="J36" s="69"/>
      <c r="K36" s="7"/>
      <c r="L36" s="69"/>
      <c r="M36" s="6"/>
    </row>
    <row r="37" ht="15.75" customHeight="1">
      <c r="A37" s="69" t="s">
        <v>131</v>
      </c>
      <c r="B37" s="6"/>
      <c r="C37" s="6"/>
      <c r="D37" s="69"/>
      <c r="E37" s="6"/>
      <c r="F37" s="69"/>
      <c r="G37" s="6"/>
      <c r="H37" s="69"/>
      <c r="I37" s="6"/>
      <c r="J37" s="69"/>
      <c r="K37" s="7"/>
      <c r="L37" s="69"/>
      <c r="M37" s="6"/>
    </row>
    <row r="38" ht="15.75" customHeight="1">
      <c r="A38" s="69" t="s">
        <v>132</v>
      </c>
      <c r="B38" s="6"/>
      <c r="C38" s="6"/>
      <c r="D38" s="69"/>
      <c r="E38" s="6"/>
      <c r="F38" s="69"/>
      <c r="G38" s="6"/>
      <c r="H38" s="69"/>
      <c r="I38" s="6"/>
      <c r="J38" s="69"/>
      <c r="K38" s="7"/>
      <c r="L38" s="69"/>
      <c r="M38" s="6"/>
    </row>
    <row r="39" ht="15.75" customHeight="1">
      <c r="A39" s="69" t="s">
        <v>69</v>
      </c>
      <c r="B39" s="6"/>
      <c r="C39" s="6"/>
      <c r="D39" s="69"/>
      <c r="E39" s="6"/>
      <c r="F39" s="69"/>
      <c r="G39" s="6"/>
      <c r="H39" s="69"/>
      <c r="I39" s="6"/>
      <c r="J39" s="69"/>
      <c r="K39" s="7"/>
      <c r="L39" s="69"/>
      <c r="M39" s="6"/>
    </row>
    <row r="40" ht="15.75" customHeight="1">
      <c r="A40" s="69" t="s">
        <v>69</v>
      </c>
      <c r="B40" s="6"/>
      <c r="C40" s="6"/>
      <c r="D40" s="69"/>
      <c r="E40" s="6"/>
      <c r="F40" s="69"/>
      <c r="G40" s="6"/>
      <c r="H40" s="69"/>
      <c r="I40" s="6"/>
      <c r="J40" s="69"/>
      <c r="K40" s="7"/>
      <c r="L40" s="69"/>
      <c r="M40" s="6"/>
    </row>
    <row r="41" ht="15.75" customHeight="1">
      <c r="A41" s="69" t="s">
        <v>69</v>
      </c>
      <c r="B41" s="6"/>
      <c r="C41" s="6"/>
      <c r="D41" s="69"/>
      <c r="E41" s="6"/>
      <c r="F41" s="69"/>
      <c r="G41" s="6"/>
      <c r="H41" s="69"/>
      <c r="I41" s="6"/>
      <c r="J41" s="69"/>
      <c r="K41" s="7"/>
      <c r="L41" s="69"/>
      <c r="M41" s="6"/>
    </row>
    <row r="42" ht="15.75" customHeight="1">
      <c r="A42" s="69" t="s">
        <v>69</v>
      </c>
      <c r="B42" s="6"/>
      <c r="C42" s="6"/>
      <c r="D42" s="69"/>
      <c r="E42" s="6"/>
      <c r="F42" s="69"/>
      <c r="G42" s="6"/>
      <c r="H42" s="69"/>
      <c r="I42" s="6"/>
      <c r="J42" s="69"/>
      <c r="K42" s="7"/>
      <c r="L42" s="69"/>
      <c r="M42" s="6"/>
    </row>
    <row r="43" ht="15.75" customHeight="1">
      <c r="A43" s="69" t="s">
        <v>69</v>
      </c>
      <c r="B43" s="6"/>
      <c r="C43" s="6"/>
      <c r="D43" s="69"/>
      <c r="E43" s="6"/>
      <c r="F43" s="69"/>
      <c r="G43" s="6"/>
      <c r="H43" s="69"/>
      <c r="I43" s="6"/>
      <c r="J43" s="69"/>
      <c r="K43" s="7"/>
      <c r="L43" s="69"/>
      <c r="M43" s="6"/>
    </row>
    <row r="44" ht="15.75" customHeight="1">
      <c r="A44" s="69" t="s">
        <v>69</v>
      </c>
      <c r="B44" s="6"/>
      <c r="C44" s="6"/>
      <c r="D44" s="69"/>
      <c r="E44" s="6"/>
      <c r="F44" s="69"/>
      <c r="G44" s="6"/>
      <c r="H44" s="69"/>
      <c r="I44" s="6"/>
      <c r="J44" s="69"/>
      <c r="K44" s="7"/>
      <c r="L44" s="69"/>
      <c r="M44" s="6"/>
    </row>
    <row r="45" ht="15.75" customHeight="1">
      <c r="A45" s="69" t="s">
        <v>69</v>
      </c>
      <c r="B45" s="6"/>
      <c r="C45" s="6"/>
      <c r="D45" s="69"/>
      <c r="E45" s="6"/>
      <c r="F45" s="69"/>
      <c r="G45" s="6"/>
      <c r="H45" s="69"/>
      <c r="I45" s="6"/>
      <c r="J45" s="69"/>
      <c r="K45" s="7"/>
      <c r="L45" s="69"/>
      <c r="M45" s="6"/>
    </row>
    <row r="46">
      <c r="A46" s="53" t="s">
        <v>133</v>
      </c>
      <c r="B46" s="6"/>
      <c r="C46" s="6"/>
      <c r="D46" s="6"/>
      <c r="E46" s="6"/>
      <c r="F46" s="6"/>
      <c r="G46" s="6"/>
      <c r="H46" s="6"/>
      <c r="I46" s="6"/>
      <c r="J46" s="6"/>
      <c r="K46" s="6"/>
      <c r="L46" s="6"/>
      <c r="M46" s="7"/>
    </row>
    <row r="47" ht="27.75" customHeight="1">
      <c r="A47" s="53" t="s">
        <v>243</v>
      </c>
      <c r="B47" s="6"/>
      <c r="C47" s="6"/>
      <c r="D47" s="6"/>
      <c r="E47" s="6"/>
      <c r="F47" s="6"/>
      <c r="G47" s="6"/>
      <c r="H47" s="6"/>
      <c r="I47" s="6"/>
      <c r="J47" s="6"/>
      <c r="K47" s="6"/>
      <c r="L47" s="6"/>
      <c r="M47" s="7"/>
    </row>
    <row r="48" ht="27.75" customHeight="1">
      <c r="A48" s="53" t="s">
        <v>244</v>
      </c>
      <c r="B48" s="6"/>
      <c r="C48" s="6"/>
      <c r="D48" s="6"/>
      <c r="E48" s="6"/>
      <c r="F48" s="6"/>
      <c r="G48" s="6"/>
      <c r="H48" s="6"/>
      <c r="I48" s="6"/>
      <c r="J48" s="6"/>
      <c r="K48" s="6"/>
      <c r="L48" s="6"/>
      <c r="M48" s="7"/>
    </row>
    <row r="49">
      <c r="A49" s="53" t="s">
        <v>245</v>
      </c>
      <c r="B49" s="6"/>
      <c r="C49" s="6"/>
      <c r="D49" s="6"/>
      <c r="E49" s="6"/>
      <c r="F49" s="6"/>
      <c r="G49" s="6"/>
      <c r="H49" s="6"/>
      <c r="I49" s="6"/>
      <c r="J49" s="6"/>
      <c r="K49" s="6"/>
      <c r="L49" s="6"/>
      <c r="M49" s="7"/>
      <c r="O49" s="70" t="s">
        <v>137</v>
      </c>
    </row>
    <row r="50" ht="15.75" customHeight="1">
      <c r="A50" s="71"/>
      <c r="B50" s="9"/>
      <c r="C50" s="9"/>
      <c r="D50" s="9"/>
      <c r="E50" s="9"/>
      <c r="F50" s="9"/>
      <c r="G50" s="9"/>
      <c r="H50" s="9"/>
      <c r="I50" s="9"/>
      <c r="J50" s="9"/>
      <c r="K50" s="9"/>
      <c r="L50" s="9"/>
      <c r="M50" s="9"/>
      <c r="O50" s="72" t="s">
        <v>138</v>
      </c>
    </row>
    <row r="51" ht="15.75" customHeight="1">
      <c r="O51" s="73" t="s">
        <v>139</v>
      </c>
      <c r="Q51" s="74" t="s">
        <v>140</v>
      </c>
    </row>
    <row r="52" ht="15.75" customHeight="1">
      <c r="O52" s="72" t="s">
        <v>141</v>
      </c>
    </row>
    <row r="53" ht="15.75" customHeight="1">
      <c r="O53" s="73" t="s">
        <v>142</v>
      </c>
      <c r="Q53" s="74" t="s">
        <v>143</v>
      </c>
    </row>
    <row r="54" ht="15.75" customHeight="1">
      <c r="O54" s="75" t="s">
        <v>144</v>
      </c>
    </row>
    <row r="55" ht="15.75" customHeight="1">
      <c r="O55" s="73" t="s">
        <v>139</v>
      </c>
      <c r="Q55" s="74" t="s">
        <v>145</v>
      </c>
    </row>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c r="A93" s="53" t="s">
        <v>246</v>
      </c>
      <c r="B93" s="6"/>
      <c r="C93" s="6"/>
      <c r="D93" s="6"/>
      <c r="E93" s="6"/>
      <c r="F93" s="6"/>
      <c r="G93" s="6"/>
      <c r="H93" s="6"/>
      <c r="I93" s="6"/>
      <c r="J93" s="6"/>
      <c r="K93" s="6"/>
      <c r="L93" s="6"/>
      <c r="M93" s="7"/>
    </row>
    <row r="94" ht="30.75" customHeight="1">
      <c r="A94" s="76"/>
      <c r="B94" s="20"/>
      <c r="C94" s="20"/>
      <c r="D94" s="20"/>
      <c r="E94" s="20"/>
      <c r="F94" s="20"/>
      <c r="G94" s="20"/>
      <c r="H94" s="20"/>
      <c r="I94" s="20"/>
      <c r="J94" s="20"/>
      <c r="K94" s="20"/>
      <c r="L94" s="20"/>
      <c r="M94" s="20"/>
    </row>
    <row r="95" ht="15.75" customHeight="1">
      <c r="A95" s="77" t="s">
        <v>147</v>
      </c>
      <c r="B95" s="6"/>
      <c r="C95" s="6"/>
      <c r="D95" s="6"/>
      <c r="E95" s="6"/>
      <c r="F95" s="6"/>
      <c r="G95" s="6"/>
      <c r="H95" s="6"/>
      <c r="I95" s="6"/>
      <c r="J95" s="6"/>
      <c r="K95" s="6"/>
      <c r="L95" s="6"/>
      <c r="M95" s="7"/>
    </row>
    <row r="96" ht="15.75" customHeight="1">
      <c r="A96" s="53" t="s">
        <v>133</v>
      </c>
      <c r="B96" s="6"/>
      <c r="C96" s="6"/>
      <c r="D96" s="6"/>
      <c r="E96" s="6"/>
      <c r="F96" s="6"/>
      <c r="G96" s="6"/>
      <c r="H96" s="6"/>
      <c r="I96" s="6"/>
      <c r="J96" s="6"/>
      <c r="K96" s="6"/>
      <c r="L96" s="6"/>
      <c r="M96" s="7"/>
    </row>
    <row r="97">
      <c r="A97" s="53" t="s">
        <v>148</v>
      </c>
      <c r="B97" s="6"/>
      <c r="C97" s="6"/>
      <c r="D97" s="6"/>
      <c r="E97" s="6"/>
      <c r="F97" s="6"/>
      <c r="G97" s="6"/>
      <c r="H97" s="6"/>
      <c r="I97" s="6"/>
      <c r="J97" s="6"/>
      <c r="K97" s="6"/>
      <c r="L97" s="6"/>
      <c r="M97" s="7"/>
    </row>
    <row r="98">
      <c r="A98" s="53" t="s">
        <v>149</v>
      </c>
      <c r="B98" s="6"/>
      <c r="C98" s="6"/>
      <c r="D98" s="6"/>
      <c r="E98" s="6"/>
      <c r="F98" s="6"/>
      <c r="G98" s="6"/>
      <c r="H98" s="6"/>
      <c r="I98" s="6"/>
      <c r="J98" s="6"/>
      <c r="K98" s="6"/>
      <c r="L98" s="6"/>
      <c r="M98" s="7"/>
    </row>
    <row r="99">
      <c r="A99" s="53" t="s">
        <v>150</v>
      </c>
      <c r="B99" s="6"/>
      <c r="C99" s="6"/>
      <c r="D99" s="6"/>
      <c r="E99" s="6"/>
      <c r="F99" s="6"/>
      <c r="G99" s="6"/>
      <c r="H99" s="6"/>
      <c r="I99" s="6"/>
      <c r="J99" s="6"/>
      <c r="K99" s="6"/>
      <c r="L99" s="6"/>
      <c r="M99" s="7"/>
    </row>
    <row r="100" ht="15.75" customHeight="1">
      <c r="A100" s="53" t="s">
        <v>151</v>
      </c>
      <c r="B100" s="6"/>
      <c r="C100" s="6"/>
      <c r="D100" s="6"/>
      <c r="E100" s="6"/>
      <c r="F100" s="6"/>
      <c r="G100" s="6"/>
      <c r="H100" s="6"/>
      <c r="I100" s="6"/>
      <c r="J100" s="6"/>
      <c r="K100" s="6"/>
      <c r="L100" s="6"/>
      <c r="M100" s="7"/>
    </row>
    <row r="101" ht="15.75" customHeight="1">
      <c r="A101" s="53" t="s">
        <v>152</v>
      </c>
      <c r="B101" s="6"/>
      <c r="C101" s="6"/>
      <c r="D101" s="6"/>
      <c r="E101" s="6"/>
      <c r="F101" s="6"/>
      <c r="G101" s="6"/>
      <c r="H101" s="6"/>
      <c r="I101" s="6"/>
      <c r="J101" s="6"/>
      <c r="K101" s="6"/>
      <c r="L101" s="6"/>
      <c r="M101" s="7"/>
    </row>
    <row r="102" ht="15.75" customHeight="1">
      <c r="A102" s="53" t="s">
        <v>153</v>
      </c>
      <c r="B102" s="6"/>
      <c r="C102" s="6"/>
      <c r="D102" s="6"/>
      <c r="E102" s="6"/>
      <c r="F102" s="6"/>
      <c r="G102" s="6"/>
      <c r="H102" s="6"/>
      <c r="I102" s="6"/>
      <c r="J102" s="6"/>
      <c r="K102" s="6"/>
      <c r="L102" s="6"/>
      <c r="M102" s="7"/>
    </row>
    <row r="103" ht="15.75" customHeight="1">
      <c r="A103" s="53" t="s">
        <v>154</v>
      </c>
      <c r="B103" s="6"/>
      <c r="C103" s="6"/>
      <c r="D103" s="6"/>
      <c r="E103" s="6"/>
      <c r="F103" s="6"/>
      <c r="G103" s="6"/>
      <c r="H103" s="6"/>
      <c r="I103" s="6"/>
      <c r="J103" s="6"/>
      <c r="K103" s="6"/>
      <c r="L103" s="6"/>
      <c r="M103" s="7"/>
    </row>
    <row r="104" ht="15.75" customHeight="1">
      <c r="A104" s="62" t="s">
        <v>155</v>
      </c>
      <c r="B104" s="6"/>
      <c r="C104" s="6"/>
      <c r="D104" s="7"/>
      <c r="E104" s="69" t="str">
        <f>A32</f>
        <v>A - Calefactor 1</v>
      </c>
      <c r="F104" s="6"/>
      <c r="G104" s="6"/>
      <c r="H104" s="6"/>
      <c r="I104" s="6"/>
      <c r="J104" s="6"/>
      <c r="K104" s="6"/>
      <c r="L104" s="6"/>
      <c r="M104" s="7"/>
    </row>
    <row r="105" ht="15.75" customHeight="1">
      <c r="A105" s="78" t="s">
        <v>156</v>
      </c>
      <c r="B105" s="79" t="s">
        <v>157</v>
      </c>
      <c r="C105" s="6"/>
      <c r="D105" s="7"/>
      <c r="E105" s="79" t="s">
        <v>158</v>
      </c>
      <c r="F105" s="6"/>
      <c r="G105" s="7"/>
      <c r="H105" s="79" t="s">
        <v>159</v>
      </c>
      <c r="I105" s="6"/>
      <c r="J105" s="7"/>
      <c r="K105" s="79" t="s">
        <v>160</v>
      </c>
      <c r="L105" s="6"/>
      <c r="M105" s="7"/>
    </row>
    <row r="106" ht="15.75" customHeight="1">
      <c r="A106" s="80">
        <v>1.0</v>
      </c>
      <c r="B106" s="79" t="s">
        <v>161</v>
      </c>
      <c r="C106" s="6"/>
      <c r="D106" s="7"/>
      <c r="E106" s="79">
        <v>100.0</v>
      </c>
      <c r="F106" s="6"/>
      <c r="G106" s="7"/>
      <c r="H106" s="81"/>
      <c r="I106" s="6"/>
      <c r="J106" s="7"/>
      <c r="K106" s="63">
        <f t="shared" ref="K106:K112" si="2">A106*E106*H106</f>
        <v>0</v>
      </c>
      <c r="L106" s="6"/>
      <c r="M106" s="7"/>
    </row>
    <row r="107" ht="15.75" customHeight="1">
      <c r="A107" s="80"/>
      <c r="B107" s="79" t="s">
        <v>162</v>
      </c>
      <c r="C107" s="6"/>
      <c r="D107" s="7"/>
      <c r="E107" s="79">
        <v>30.0</v>
      </c>
      <c r="F107" s="6"/>
      <c r="G107" s="7"/>
      <c r="H107" s="82">
        <v>0.019</v>
      </c>
      <c r="I107" s="6"/>
      <c r="J107" s="7"/>
      <c r="K107" s="63">
        <f t="shared" si="2"/>
        <v>0</v>
      </c>
      <c r="L107" s="6"/>
      <c r="M107" s="7"/>
    </row>
    <row r="108" ht="15.75" customHeight="1">
      <c r="A108" s="80"/>
      <c r="B108" s="79" t="s">
        <v>162</v>
      </c>
      <c r="C108" s="6"/>
      <c r="D108" s="7"/>
      <c r="E108" s="79">
        <v>30.0</v>
      </c>
      <c r="F108" s="6"/>
      <c r="G108" s="7"/>
      <c r="H108" s="82">
        <v>0.025</v>
      </c>
      <c r="I108" s="6"/>
      <c r="J108" s="7"/>
      <c r="K108" s="63">
        <f t="shared" si="2"/>
        <v>0</v>
      </c>
      <c r="L108" s="6"/>
      <c r="M108" s="7"/>
    </row>
    <row r="109" ht="15.75" customHeight="1">
      <c r="A109" s="80"/>
      <c r="B109" s="79" t="s">
        <v>163</v>
      </c>
      <c r="C109" s="6"/>
      <c r="D109" s="7"/>
      <c r="E109" s="79">
        <v>14.0</v>
      </c>
      <c r="F109" s="6"/>
      <c r="G109" s="7"/>
      <c r="H109" s="81"/>
      <c r="I109" s="6"/>
      <c r="J109" s="7"/>
      <c r="K109" s="63">
        <f t="shared" si="2"/>
        <v>0</v>
      </c>
      <c r="L109" s="6"/>
      <c r="M109" s="7"/>
    </row>
    <row r="110" ht="15.75" customHeight="1">
      <c r="A110" s="80"/>
      <c r="B110" s="79" t="s">
        <v>164</v>
      </c>
      <c r="C110" s="6"/>
      <c r="D110" s="7"/>
      <c r="E110" s="79">
        <v>20.0</v>
      </c>
      <c r="F110" s="6"/>
      <c r="G110" s="7"/>
      <c r="H110" s="82">
        <v>0.025</v>
      </c>
      <c r="I110" s="6"/>
      <c r="J110" s="7"/>
      <c r="K110" s="63">
        <f t="shared" si="2"/>
        <v>0</v>
      </c>
      <c r="L110" s="6"/>
      <c r="M110" s="7"/>
    </row>
    <row r="111" ht="15.75" customHeight="1">
      <c r="A111" s="80"/>
      <c r="B111" s="79" t="s">
        <v>164</v>
      </c>
      <c r="C111" s="6"/>
      <c r="D111" s="7"/>
      <c r="E111" s="79">
        <v>20.0</v>
      </c>
      <c r="F111" s="6"/>
      <c r="G111" s="7"/>
      <c r="H111" s="82">
        <v>0.032</v>
      </c>
      <c r="I111" s="6"/>
      <c r="J111" s="7"/>
      <c r="K111" s="63">
        <f t="shared" si="2"/>
        <v>0</v>
      </c>
      <c r="L111" s="6"/>
      <c r="M111" s="7"/>
    </row>
    <row r="112" ht="15.75" customHeight="1">
      <c r="A112" s="80"/>
      <c r="B112" s="79" t="s">
        <v>165</v>
      </c>
      <c r="C112" s="6"/>
      <c r="D112" s="7"/>
      <c r="E112" s="79">
        <v>60.0</v>
      </c>
      <c r="F112" s="6"/>
      <c r="G112" s="7"/>
      <c r="H112" s="81"/>
      <c r="I112" s="6"/>
      <c r="J112" s="7"/>
      <c r="K112" s="63">
        <f t="shared" si="2"/>
        <v>0</v>
      </c>
      <c r="L112" s="6"/>
      <c r="M112" s="7"/>
    </row>
    <row r="113" ht="15.75" customHeight="1">
      <c r="A113" s="80"/>
      <c r="B113" s="79" t="s">
        <v>166</v>
      </c>
      <c r="C113" s="6"/>
      <c r="D113" s="7"/>
      <c r="E113" s="83">
        <v>10.0</v>
      </c>
      <c r="F113" s="6"/>
      <c r="G113" s="7"/>
      <c r="H113" s="81"/>
      <c r="I113" s="6"/>
      <c r="J113" s="7"/>
      <c r="K113" s="63" t="s">
        <v>69</v>
      </c>
      <c r="L113" s="6"/>
      <c r="M113" s="7"/>
    </row>
    <row r="114" ht="15.75" customHeight="1">
      <c r="A114" s="79" t="s">
        <v>167</v>
      </c>
      <c r="B114" s="6"/>
      <c r="C114" s="6"/>
      <c r="D114" s="6"/>
      <c r="E114" s="6"/>
      <c r="F114" s="6"/>
      <c r="G114" s="6"/>
      <c r="H114" s="6"/>
      <c r="I114" s="6"/>
      <c r="J114" s="7"/>
      <c r="K114" s="63">
        <f>SUM(K106:K113)</f>
        <v>0</v>
      </c>
      <c r="L114" s="6"/>
      <c r="M114" s="7"/>
    </row>
    <row r="115" ht="15.75" customHeight="1">
      <c r="A115" s="79"/>
      <c r="B115" s="6"/>
      <c r="C115" s="6"/>
      <c r="D115" s="6"/>
      <c r="E115" s="6"/>
      <c r="F115" s="6"/>
      <c r="G115" s="6"/>
      <c r="H115" s="6"/>
      <c r="I115" s="6"/>
      <c r="J115" s="6"/>
      <c r="K115" s="6"/>
      <c r="L115" s="6"/>
      <c r="M115" s="7"/>
    </row>
    <row r="116" ht="15.75" customHeight="1">
      <c r="A116" s="62" t="s">
        <v>155</v>
      </c>
      <c r="B116" s="6"/>
      <c r="C116" s="6"/>
      <c r="D116" s="7"/>
      <c r="E116" s="69" t="str">
        <f>A33</f>
        <v>B - Calefactor 2</v>
      </c>
      <c r="F116" s="6"/>
      <c r="G116" s="6"/>
      <c r="H116" s="6"/>
      <c r="I116" s="6"/>
      <c r="J116" s="6"/>
      <c r="K116" s="6"/>
      <c r="L116" s="6"/>
      <c r="M116" s="7"/>
    </row>
    <row r="117" ht="15.75" customHeight="1">
      <c r="A117" s="78" t="s">
        <v>156</v>
      </c>
      <c r="B117" s="79" t="s">
        <v>157</v>
      </c>
      <c r="C117" s="6"/>
      <c r="D117" s="7"/>
      <c r="E117" s="79" t="s">
        <v>158</v>
      </c>
      <c r="F117" s="6"/>
      <c r="G117" s="7"/>
      <c r="H117" s="79" t="s">
        <v>159</v>
      </c>
      <c r="I117" s="6"/>
      <c r="J117" s="7"/>
      <c r="K117" s="79" t="s">
        <v>160</v>
      </c>
      <c r="L117" s="6"/>
      <c r="M117" s="7"/>
    </row>
    <row r="118" ht="15.75" customHeight="1">
      <c r="A118" s="80"/>
      <c r="B118" s="79" t="s">
        <v>161</v>
      </c>
      <c r="C118" s="6"/>
      <c r="D118" s="7"/>
      <c r="E118" s="79">
        <v>100.0</v>
      </c>
      <c r="F118" s="6"/>
      <c r="G118" s="7"/>
      <c r="H118" s="81"/>
      <c r="I118" s="6"/>
      <c r="J118" s="7"/>
      <c r="K118" s="63">
        <f t="shared" ref="K118:K125" si="3">A118*E118*H118</f>
        <v>0</v>
      </c>
      <c r="L118" s="6"/>
      <c r="M118" s="7"/>
    </row>
    <row r="119" ht="15.75" customHeight="1">
      <c r="A119" s="80"/>
      <c r="B119" s="79" t="s">
        <v>162</v>
      </c>
      <c r="C119" s="6"/>
      <c r="D119" s="7"/>
      <c r="E119" s="79">
        <v>30.0</v>
      </c>
      <c r="F119" s="6"/>
      <c r="G119" s="7"/>
      <c r="H119" s="82">
        <v>0.019</v>
      </c>
      <c r="I119" s="6"/>
      <c r="J119" s="7"/>
      <c r="K119" s="63">
        <f t="shared" si="3"/>
        <v>0</v>
      </c>
      <c r="L119" s="6"/>
      <c r="M119" s="7"/>
    </row>
    <row r="120" ht="15.75" customHeight="1">
      <c r="A120" s="80"/>
      <c r="B120" s="79" t="s">
        <v>162</v>
      </c>
      <c r="C120" s="6"/>
      <c r="D120" s="7"/>
      <c r="E120" s="79">
        <v>30.0</v>
      </c>
      <c r="F120" s="6"/>
      <c r="G120" s="7"/>
      <c r="H120" s="82">
        <v>0.025</v>
      </c>
      <c r="I120" s="6"/>
      <c r="J120" s="7"/>
      <c r="K120" s="63">
        <f t="shared" si="3"/>
        <v>0</v>
      </c>
      <c r="L120" s="6"/>
      <c r="M120" s="7"/>
    </row>
    <row r="121" ht="15.75" customHeight="1">
      <c r="A121" s="80"/>
      <c r="B121" s="79" t="s">
        <v>163</v>
      </c>
      <c r="C121" s="6"/>
      <c r="D121" s="7"/>
      <c r="E121" s="79">
        <v>14.0</v>
      </c>
      <c r="F121" s="6"/>
      <c r="G121" s="7"/>
      <c r="H121" s="81"/>
      <c r="I121" s="6"/>
      <c r="J121" s="7"/>
      <c r="K121" s="63">
        <f t="shared" si="3"/>
        <v>0</v>
      </c>
      <c r="L121" s="6"/>
      <c r="M121" s="7"/>
    </row>
    <row r="122" ht="15.75" customHeight="1">
      <c r="A122" s="80"/>
      <c r="B122" s="79" t="s">
        <v>164</v>
      </c>
      <c r="C122" s="6"/>
      <c r="D122" s="7"/>
      <c r="E122" s="79">
        <v>20.0</v>
      </c>
      <c r="F122" s="6"/>
      <c r="G122" s="7"/>
      <c r="H122" s="82">
        <v>0.025</v>
      </c>
      <c r="I122" s="6"/>
      <c r="J122" s="7"/>
      <c r="K122" s="63">
        <f t="shared" si="3"/>
        <v>0</v>
      </c>
      <c r="L122" s="6"/>
      <c r="M122" s="7"/>
    </row>
    <row r="123" ht="15.75" customHeight="1">
      <c r="A123" s="80"/>
      <c r="B123" s="79" t="s">
        <v>164</v>
      </c>
      <c r="C123" s="6"/>
      <c r="D123" s="7"/>
      <c r="E123" s="79">
        <v>20.0</v>
      </c>
      <c r="F123" s="6"/>
      <c r="G123" s="7"/>
      <c r="H123" s="82">
        <v>0.032</v>
      </c>
      <c r="I123" s="6"/>
      <c r="J123" s="7"/>
      <c r="K123" s="63">
        <f t="shared" si="3"/>
        <v>0</v>
      </c>
      <c r="L123" s="6"/>
      <c r="M123" s="7"/>
    </row>
    <row r="124" ht="15.75" customHeight="1">
      <c r="A124" s="80"/>
      <c r="B124" s="79" t="s">
        <v>165</v>
      </c>
      <c r="C124" s="6"/>
      <c r="D124" s="7"/>
      <c r="E124" s="79">
        <v>60.0</v>
      </c>
      <c r="F124" s="6"/>
      <c r="G124" s="7"/>
      <c r="H124" s="81"/>
      <c r="I124" s="6"/>
      <c r="J124" s="7"/>
      <c r="K124" s="63">
        <f t="shared" si="3"/>
        <v>0</v>
      </c>
      <c r="L124" s="6"/>
      <c r="M124" s="7"/>
    </row>
    <row r="125" ht="15.75" customHeight="1">
      <c r="A125" s="80"/>
      <c r="B125" s="79" t="s">
        <v>166</v>
      </c>
      <c r="C125" s="6"/>
      <c r="D125" s="7"/>
      <c r="E125" s="83">
        <v>10.0</v>
      </c>
      <c r="F125" s="6"/>
      <c r="G125" s="7"/>
      <c r="H125" s="81"/>
      <c r="I125" s="6"/>
      <c r="J125" s="7"/>
      <c r="K125" s="63">
        <f t="shared" si="3"/>
        <v>0</v>
      </c>
      <c r="L125" s="6"/>
      <c r="M125" s="7"/>
    </row>
    <row r="126" ht="16.5" customHeight="1">
      <c r="A126" s="79" t="s">
        <v>167</v>
      </c>
      <c r="B126" s="6"/>
      <c r="C126" s="6"/>
      <c r="D126" s="6"/>
      <c r="E126" s="6"/>
      <c r="F126" s="6"/>
      <c r="G126" s="6"/>
      <c r="H126" s="6"/>
      <c r="I126" s="6"/>
      <c r="J126" s="7"/>
      <c r="K126" s="63">
        <f>SUM(K118:K125)</f>
        <v>0</v>
      </c>
      <c r="L126" s="6"/>
      <c r="M126" s="7"/>
    </row>
    <row r="127" ht="16.5" customHeight="1">
      <c r="A127" s="79"/>
      <c r="B127" s="6"/>
      <c r="C127" s="6"/>
      <c r="D127" s="6"/>
      <c r="E127" s="6"/>
      <c r="F127" s="6"/>
      <c r="G127" s="6"/>
      <c r="H127" s="6"/>
      <c r="I127" s="6"/>
      <c r="J127" s="6"/>
      <c r="K127" s="6"/>
      <c r="L127" s="6"/>
      <c r="M127" s="7"/>
    </row>
    <row r="128" ht="16.5" customHeight="1">
      <c r="A128" s="62" t="s">
        <v>155</v>
      </c>
      <c r="B128" s="6"/>
      <c r="C128" s="6"/>
      <c r="D128" s="7"/>
      <c r="E128" s="69" t="str">
        <f>A34</f>
        <v>C - Cocina</v>
      </c>
      <c r="F128" s="6"/>
      <c r="G128" s="6"/>
      <c r="H128" s="6"/>
      <c r="I128" s="6"/>
      <c r="J128" s="6"/>
      <c r="K128" s="6"/>
      <c r="L128" s="6"/>
      <c r="M128" s="7"/>
    </row>
    <row r="129" ht="16.5" customHeight="1">
      <c r="A129" s="78" t="s">
        <v>156</v>
      </c>
      <c r="B129" s="79" t="s">
        <v>157</v>
      </c>
      <c r="C129" s="6"/>
      <c r="D129" s="7"/>
      <c r="E129" s="79" t="s">
        <v>158</v>
      </c>
      <c r="F129" s="6"/>
      <c r="G129" s="7"/>
      <c r="H129" s="79" t="s">
        <v>159</v>
      </c>
      <c r="I129" s="6"/>
      <c r="J129" s="7"/>
      <c r="K129" s="79" t="s">
        <v>160</v>
      </c>
      <c r="L129" s="6"/>
      <c r="M129" s="7"/>
    </row>
    <row r="130" ht="16.5" customHeight="1">
      <c r="A130" s="80"/>
      <c r="B130" s="79" t="s">
        <v>161</v>
      </c>
      <c r="C130" s="6"/>
      <c r="D130" s="7"/>
      <c r="E130" s="79">
        <v>100.0</v>
      </c>
      <c r="F130" s="6"/>
      <c r="G130" s="7"/>
      <c r="H130" s="81"/>
      <c r="I130" s="6"/>
      <c r="J130" s="7"/>
      <c r="K130" s="63">
        <f t="shared" ref="K130:K137" si="4">A130*E130*H130</f>
        <v>0</v>
      </c>
      <c r="L130" s="6"/>
      <c r="M130" s="7"/>
    </row>
    <row r="131" ht="16.5" customHeight="1">
      <c r="A131" s="80">
        <v>2.0</v>
      </c>
      <c r="B131" s="79" t="s">
        <v>162</v>
      </c>
      <c r="C131" s="6"/>
      <c r="D131" s="7"/>
      <c r="E131" s="79">
        <v>30.0</v>
      </c>
      <c r="F131" s="6"/>
      <c r="G131" s="7"/>
      <c r="H131" s="82">
        <v>0.019</v>
      </c>
      <c r="I131" s="6"/>
      <c r="J131" s="7"/>
      <c r="K131" s="63">
        <f t="shared" si="4"/>
        <v>1.14</v>
      </c>
      <c r="L131" s="6"/>
      <c r="M131" s="7"/>
    </row>
    <row r="132" ht="16.5" customHeight="1">
      <c r="A132" s="80">
        <v>2.0</v>
      </c>
      <c r="B132" s="79" t="s">
        <v>162</v>
      </c>
      <c r="C132" s="6"/>
      <c r="D132" s="7"/>
      <c r="E132" s="79">
        <v>30.0</v>
      </c>
      <c r="F132" s="6"/>
      <c r="G132" s="7"/>
      <c r="H132" s="82">
        <v>0.025</v>
      </c>
      <c r="I132" s="6"/>
      <c r="J132" s="7"/>
      <c r="K132" s="63">
        <f t="shared" si="4"/>
        <v>1.5</v>
      </c>
      <c r="L132" s="6"/>
      <c r="M132" s="7"/>
    </row>
    <row r="133" ht="16.5" customHeight="1">
      <c r="A133" s="80"/>
      <c r="B133" s="79" t="s">
        <v>163</v>
      </c>
      <c r="C133" s="6"/>
      <c r="D133" s="7"/>
      <c r="E133" s="79">
        <v>14.0</v>
      </c>
      <c r="F133" s="6"/>
      <c r="G133" s="7"/>
      <c r="H133" s="81"/>
      <c r="I133" s="6"/>
      <c r="J133" s="7"/>
      <c r="K133" s="63">
        <f t="shared" si="4"/>
        <v>0</v>
      </c>
      <c r="L133" s="6"/>
      <c r="M133" s="7"/>
    </row>
    <row r="134" ht="16.5" customHeight="1">
      <c r="A134" s="80"/>
      <c r="B134" s="79" t="s">
        <v>164</v>
      </c>
      <c r="C134" s="6"/>
      <c r="D134" s="7"/>
      <c r="E134" s="79">
        <v>20.0</v>
      </c>
      <c r="F134" s="6"/>
      <c r="G134" s="7"/>
      <c r="H134" s="82">
        <v>0.025</v>
      </c>
      <c r="I134" s="6"/>
      <c r="J134" s="7"/>
      <c r="K134" s="63">
        <f t="shared" si="4"/>
        <v>0</v>
      </c>
      <c r="L134" s="6"/>
      <c r="M134" s="7"/>
    </row>
    <row r="135" ht="16.5" customHeight="1">
      <c r="A135" s="80"/>
      <c r="B135" s="79" t="s">
        <v>164</v>
      </c>
      <c r="C135" s="6"/>
      <c r="D135" s="7"/>
      <c r="E135" s="79">
        <v>20.0</v>
      </c>
      <c r="F135" s="6"/>
      <c r="G135" s="7"/>
      <c r="H135" s="82">
        <v>0.032</v>
      </c>
      <c r="I135" s="6"/>
      <c r="J135" s="7"/>
      <c r="K135" s="63">
        <f t="shared" si="4"/>
        <v>0</v>
      </c>
      <c r="L135" s="6"/>
      <c r="M135" s="7"/>
    </row>
    <row r="136" ht="16.5" customHeight="1">
      <c r="A136" s="80"/>
      <c r="B136" s="79" t="s">
        <v>165</v>
      </c>
      <c r="C136" s="6"/>
      <c r="D136" s="7"/>
      <c r="E136" s="79">
        <v>60.0</v>
      </c>
      <c r="F136" s="6"/>
      <c r="G136" s="7"/>
      <c r="H136" s="81"/>
      <c r="I136" s="6"/>
      <c r="J136" s="7"/>
      <c r="K136" s="63">
        <f t="shared" si="4"/>
        <v>0</v>
      </c>
      <c r="L136" s="6"/>
      <c r="M136" s="7"/>
    </row>
    <row r="137" ht="16.5" customHeight="1">
      <c r="A137" s="80"/>
      <c r="B137" s="79" t="s">
        <v>166</v>
      </c>
      <c r="C137" s="6"/>
      <c r="D137" s="7"/>
      <c r="E137" s="83">
        <v>10.0</v>
      </c>
      <c r="F137" s="6"/>
      <c r="G137" s="7"/>
      <c r="H137" s="81"/>
      <c r="I137" s="6"/>
      <c r="J137" s="7"/>
      <c r="K137" s="63">
        <f t="shared" si="4"/>
        <v>0</v>
      </c>
      <c r="L137" s="6"/>
      <c r="M137" s="7"/>
    </row>
    <row r="138" ht="16.5" customHeight="1">
      <c r="A138" s="79" t="s">
        <v>167</v>
      </c>
      <c r="B138" s="6"/>
      <c r="C138" s="6"/>
      <c r="D138" s="6"/>
      <c r="E138" s="6"/>
      <c r="F138" s="6"/>
      <c r="G138" s="6"/>
      <c r="H138" s="6"/>
      <c r="I138" s="6"/>
      <c r="J138" s="7"/>
      <c r="K138" s="63">
        <f>SUM(K130:K137)</f>
        <v>2.64</v>
      </c>
      <c r="L138" s="6"/>
      <c r="M138" s="7"/>
    </row>
    <row r="139" ht="16.5" customHeight="1">
      <c r="A139" s="79"/>
      <c r="B139" s="6"/>
      <c r="C139" s="6"/>
      <c r="D139" s="6"/>
      <c r="E139" s="6"/>
      <c r="F139" s="6"/>
      <c r="G139" s="6"/>
      <c r="H139" s="6"/>
      <c r="I139" s="6"/>
      <c r="J139" s="6"/>
      <c r="K139" s="6"/>
      <c r="L139" s="6"/>
      <c r="M139" s="7"/>
    </row>
    <row r="140" ht="16.5" customHeight="1">
      <c r="A140" s="62" t="s">
        <v>155</v>
      </c>
      <c r="B140" s="6"/>
      <c r="C140" s="6"/>
      <c r="D140" s="7"/>
      <c r="E140" s="69" t="str">
        <f>A35</f>
        <v>C - Calefón</v>
      </c>
      <c r="F140" s="6"/>
      <c r="G140" s="6"/>
      <c r="H140" s="6"/>
      <c r="I140" s="6"/>
      <c r="J140" s="6"/>
      <c r="K140" s="6"/>
      <c r="L140" s="6"/>
      <c r="M140" s="7"/>
    </row>
    <row r="141" ht="15.75" customHeight="1">
      <c r="A141" s="78" t="s">
        <v>156</v>
      </c>
      <c r="B141" s="79" t="s">
        <v>157</v>
      </c>
      <c r="C141" s="6"/>
      <c r="D141" s="7"/>
      <c r="E141" s="79" t="s">
        <v>158</v>
      </c>
      <c r="F141" s="6"/>
      <c r="G141" s="7"/>
      <c r="H141" s="79" t="s">
        <v>159</v>
      </c>
      <c r="I141" s="6"/>
      <c r="J141" s="7"/>
      <c r="K141" s="79" t="s">
        <v>160</v>
      </c>
      <c r="L141" s="6"/>
      <c r="M141" s="7"/>
    </row>
    <row r="142" ht="15.75" customHeight="1">
      <c r="A142" s="80"/>
      <c r="B142" s="79" t="s">
        <v>161</v>
      </c>
      <c r="C142" s="6"/>
      <c r="D142" s="7"/>
      <c r="E142" s="79">
        <v>100.0</v>
      </c>
      <c r="F142" s="6"/>
      <c r="G142" s="7"/>
      <c r="H142" s="81"/>
      <c r="I142" s="6"/>
      <c r="J142" s="7"/>
      <c r="K142" s="63">
        <f t="shared" ref="K142:K149" si="5">A142*E142*H142</f>
        <v>0</v>
      </c>
      <c r="L142" s="6"/>
      <c r="M142" s="7"/>
    </row>
    <row r="143" ht="15.75" customHeight="1">
      <c r="A143" s="80">
        <v>2.0</v>
      </c>
      <c r="B143" s="79" t="s">
        <v>162</v>
      </c>
      <c r="C143" s="6"/>
      <c r="D143" s="7"/>
      <c r="E143" s="79">
        <v>30.0</v>
      </c>
      <c r="F143" s="6"/>
      <c r="G143" s="7"/>
      <c r="H143" s="82">
        <v>0.019</v>
      </c>
      <c r="I143" s="6"/>
      <c r="J143" s="7"/>
      <c r="K143" s="63">
        <f t="shared" si="5"/>
        <v>1.14</v>
      </c>
      <c r="L143" s="6"/>
      <c r="M143" s="7"/>
    </row>
    <row r="144" ht="15.75" customHeight="1">
      <c r="A144" s="80">
        <v>2.0</v>
      </c>
      <c r="B144" s="79" t="s">
        <v>162</v>
      </c>
      <c r="C144" s="6"/>
      <c r="D144" s="7"/>
      <c r="E144" s="79">
        <v>30.0</v>
      </c>
      <c r="F144" s="6"/>
      <c r="G144" s="7"/>
      <c r="H144" s="82">
        <v>0.025</v>
      </c>
      <c r="I144" s="6"/>
      <c r="J144" s="7"/>
      <c r="K144" s="63">
        <f t="shared" si="5"/>
        <v>1.5</v>
      </c>
      <c r="L144" s="6"/>
      <c r="M144" s="7"/>
    </row>
    <row r="145" ht="15.75" customHeight="1">
      <c r="A145" s="80"/>
      <c r="B145" s="79" t="s">
        <v>163</v>
      </c>
      <c r="C145" s="6"/>
      <c r="D145" s="7"/>
      <c r="E145" s="79">
        <v>14.0</v>
      </c>
      <c r="F145" s="6"/>
      <c r="G145" s="7"/>
      <c r="H145" s="81"/>
      <c r="I145" s="6"/>
      <c r="J145" s="7"/>
      <c r="K145" s="63">
        <f t="shared" si="5"/>
        <v>0</v>
      </c>
      <c r="L145" s="6"/>
      <c r="M145" s="7"/>
    </row>
    <row r="146" ht="15.75" customHeight="1">
      <c r="A146" s="80"/>
      <c r="B146" s="79" t="s">
        <v>164</v>
      </c>
      <c r="C146" s="6"/>
      <c r="D146" s="7"/>
      <c r="E146" s="79">
        <v>20.0</v>
      </c>
      <c r="F146" s="6"/>
      <c r="G146" s="7"/>
      <c r="H146" s="82">
        <v>0.025</v>
      </c>
      <c r="I146" s="6"/>
      <c r="J146" s="7"/>
      <c r="K146" s="63">
        <f t="shared" si="5"/>
        <v>0</v>
      </c>
      <c r="L146" s="6"/>
      <c r="M146" s="7"/>
    </row>
    <row r="147" ht="16.5" customHeight="1">
      <c r="A147" s="80"/>
      <c r="B147" s="79" t="s">
        <v>164</v>
      </c>
      <c r="C147" s="6"/>
      <c r="D147" s="7"/>
      <c r="E147" s="79">
        <v>20.0</v>
      </c>
      <c r="F147" s="6"/>
      <c r="G147" s="7"/>
      <c r="H147" s="82">
        <v>0.032</v>
      </c>
      <c r="I147" s="6"/>
      <c r="J147" s="7"/>
      <c r="K147" s="63">
        <f t="shared" si="5"/>
        <v>0</v>
      </c>
      <c r="L147" s="6"/>
      <c r="M147" s="7"/>
    </row>
    <row r="148" ht="16.5" customHeight="1">
      <c r="A148" s="80"/>
      <c r="B148" s="79" t="s">
        <v>165</v>
      </c>
      <c r="C148" s="6"/>
      <c r="D148" s="7"/>
      <c r="E148" s="79">
        <v>60.0</v>
      </c>
      <c r="F148" s="6"/>
      <c r="G148" s="7"/>
      <c r="H148" s="81"/>
      <c r="I148" s="6"/>
      <c r="J148" s="7"/>
      <c r="K148" s="63">
        <f t="shared" si="5"/>
        <v>0</v>
      </c>
      <c r="L148" s="6"/>
      <c r="M148" s="7"/>
    </row>
    <row r="149" ht="16.5" customHeight="1">
      <c r="A149" s="80"/>
      <c r="B149" s="79" t="s">
        <v>166</v>
      </c>
      <c r="C149" s="6"/>
      <c r="D149" s="7"/>
      <c r="E149" s="83">
        <v>10.0</v>
      </c>
      <c r="F149" s="6"/>
      <c r="G149" s="7"/>
      <c r="H149" s="81"/>
      <c r="I149" s="6"/>
      <c r="J149" s="7"/>
      <c r="K149" s="63">
        <f t="shared" si="5"/>
        <v>0</v>
      </c>
      <c r="L149" s="6"/>
      <c r="M149" s="7"/>
      <c r="O149" s="22"/>
    </row>
    <row r="150" ht="15.75" customHeight="1">
      <c r="A150" s="79" t="s">
        <v>167</v>
      </c>
      <c r="B150" s="6"/>
      <c r="C150" s="6"/>
      <c r="D150" s="6"/>
      <c r="E150" s="6"/>
      <c r="F150" s="6"/>
      <c r="G150" s="6"/>
      <c r="H150" s="6"/>
      <c r="I150" s="6"/>
      <c r="J150" s="7"/>
      <c r="K150" s="63">
        <f>SUM(K142:K149)</f>
        <v>2.64</v>
      </c>
      <c r="L150" s="6"/>
      <c r="M150" s="7"/>
    </row>
    <row r="151" ht="15.75" customHeight="1">
      <c r="A151" s="22"/>
    </row>
    <row r="152" ht="15.75" customHeight="1">
      <c r="A152" s="62" t="s">
        <v>155</v>
      </c>
      <c r="B152" s="6"/>
      <c r="C152" s="6"/>
      <c r="D152" s="7"/>
      <c r="E152" s="69" t="str">
        <f>A36</f>
        <v>Medidor - A</v>
      </c>
      <c r="F152" s="6"/>
      <c r="G152" s="6"/>
      <c r="H152" s="6"/>
      <c r="I152" s="6"/>
      <c r="J152" s="6"/>
      <c r="K152" s="6"/>
      <c r="L152" s="6"/>
      <c r="M152" s="7"/>
    </row>
    <row r="153" ht="15.75" customHeight="1">
      <c r="A153" s="78" t="s">
        <v>156</v>
      </c>
      <c r="B153" s="79" t="s">
        <v>157</v>
      </c>
      <c r="C153" s="6"/>
      <c r="D153" s="7"/>
      <c r="E153" s="79" t="s">
        <v>158</v>
      </c>
      <c r="F153" s="6"/>
      <c r="G153" s="7"/>
      <c r="H153" s="79" t="s">
        <v>159</v>
      </c>
      <c r="I153" s="6"/>
      <c r="J153" s="7"/>
      <c r="K153" s="79" t="s">
        <v>160</v>
      </c>
      <c r="L153" s="6"/>
      <c r="M153" s="7"/>
    </row>
    <row r="154" ht="15.75" customHeight="1">
      <c r="A154" s="80"/>
      <c r="B154" s="79" t="s">
        <v>161</v>
      </c>
      <c r="C154" s="6"/>
      <c r="D154" s="7"/>
      <c r="E154" s="79">
        <v>100.0</v>
      </c>
      <c r="F154" s="6"/>
      <c r="G154" s="7"/>
      <c r="H154" s="81"/>
      <c r="I154" s="6"/>
      <c r="J154" s="7"/>
      <c r="K154" s="63">
        <f t="shared" ref="K154:K161" si="6">A154*E154*H154</f>
        <v>0</v>
      </c>
      <c r="L154" s="6"/>
      <c r="M154" s="7"/>
    </row>
    <row r="155" ht="15.75" customHeight="1">
      <c r="A155" s="80">
        <v>2.0</v>
      </c>
      <c r="B155" s="79" t="s">
        <v>162</v>
      </c>
      <c r="C155" s="6"/>
      <c r="D155" s="7"/>
      <c r="E155" s="79">
        <v>30.0</v>
      </c>
      <c r="F155" s="6"/>
      <c r="G155" s="7"/>
      <c r="H155" s="82">
        <v>0.019</v>
      </c>
      <c r="I155" s="6"/>
      <c r="J155" s="7"/>
      <c r="K155" s="63">
        <f t="shared" si="6"/>
        <v>1.14</v>
      </c>
      <c r="L155" s="6"/>
      <c r="M155" s="7"/>
    </row>
    <row r="156" ht="15.75" customHeight="1">
      <c r="A156" s="80">
        <v>2.0</v>
      </c>
      <c r="B156" s="79" t="s">
        <v>162</v>
      </c>
      <c r="C156" s="6"/>
      <c r="D156" s="7"/>
      <c r="E156" s="79">
        <v>30.0</v>
      </c>
      <c r="F156" s="6"/>
      <c r="G156" s="7"/>
      <c r="H156" s="82">
        <v>0.025</v>
      </c>
      <c r="I156" s="6"/>
      <c r="J156" s="7"/>
      <c r="K156" s="63">
        <f t="shared" si="6"/>
        <v>1.5</v>
      </c>
      <c r="L156" s="6"/>
      <c r="M156" s="7"/>
    </row>
    <row r="157" ht="15.75" customHeight="1">
      <c r="A157" s="80"/>
      <c r="B157" s="79" t="s">
        <v>163</v>
      </c>
      <c r="C157" s="6"/>
      <c r="D157" s="7"/>
      <c r="E157" s="79">
        <v>14.0</v>
      </c>
      <c r="F157" s="6"/>
      <c r="G157" s="7"/>
      <c r="H157" s="81"/>
      <c r="I157" s="6"/>
      <c r="J157" s="7"/>
      <c r="K157" s="63">
        <f t="shared" si="6"/>
        <v>0</v>
      </c>
      <c r="L157" s="6"/>
      <c r="M157" s="7"/>
    </row>
    <row r="158" ht="15.75" customHeight="1">
      <c r="A158" s="80"/>
      <c r="B158" s="79" t="s">
        <v>164</v>
      </c>
      <c r="C158" s="6"/>
      <c r="D158" s="7"/>
      <c r="E158" s="79">
        <v>20.0</v>
      </c>
      <c r="F158" s="6"/>
      <c r="G158" s="7"/>
      <c r="H158" s="82">
        <v>0.025</v>
      </c>
      <c r="I158" s="6"/>
      <c r="J158" s="7"/>
      <c r="K158" s="63">
        <f t="shared" si="6"/>
        <v>0</v>
      </c>
      <c r="L158" s="6"/>
      <c r="M158" s="7"/>
    </row>
    <row r="159" ht="15.75" customHeight="1">
      <c r="A159" s="80"/>
      <c r="B159" s="79" t="s">
        <v>164</v>
      </c>
      <c r="C159" s="6"/>
      <c r="D159" s="7"/>
      <c r="E159" s="79">
        <v>20.0</v>
      </c>
      <c r="F159" s="6"/>
      <c r="G159" s="7"/>
      <c r="H159" s="82">
        <v>0.032</v>
      </c>
      <c r="I159" s="6"/>
      <c r="J159" s="7"/>
      <c r="K159" s="63">
        <f t="shared" si="6"/>
        <v>0</v>
      </c>
      <c r="L159" s="6"/>
      <c r="M159" s="7"/>
    </row>
    <row r="160" ht="15.75" customHeight="1">
      <c r="A160" s="80"/>
      <c r="B160" s="79" t="s">
        <v>165</v>
      </c>
      <c r="C160" s="6"/>
      <c r="D160" s="7"/>
      <c r="E160" s="79">
        <v>60.0</v>
      </c>
      <c r="F160" s="6"/>
      <c r="G160" s="7"/>
      <c r="H160" s="81"/>
      <c r="I160" s="6"/>
      <c r="J160" s="7"/>
      <c r="K160" s="63">
        <f t="shared" si="6"/>
        <v>0</v>
      </c>
      <c r="L160" s="6"/>
      <c r="M160" s="7"/>
    </row>
    <row r="161" ht="15.75" customHeight="1">
      <c r="A161" s="80"/>
      <c r="B161" s="79" t="s">
        <v>166</v>
      </c>
      <c r="C161" s="6"/>
      <c r="D161" s="7"/>
      <c r="E161" s="83">
        <v>10.0</v>
      </c>
      <c r="F161" s="6"/>
      <c r="G161" s="7"/>
      <c r="H161" s="81"/>
      <c r="I161" s="6"/>
      <c r="J161" s="7"/>
      <c r="K161" s="63">
        <f t="shared" si="6"/>
        <v>0</v>
      </c>
      <c r="L161" s="6"/>
      <c r="M161" s="7"/>
    </row>
    <row r="162" ht="15.75" customHeight="1">
      <c r="A162" s="79" t="s">
        <v>167</v>
      </c>
      <c r="B162" s="6"/>
      <c r="C162" s="6"/>
      <c r="D162" s="6"/>
      <c r="E162" s="6"/>
      <c r="F162" s="6"/>
      <c r="G162" s="6"/>
      <c r="H162" s="6"/>
      <c r="I162" s="6"/>
      <c r="J162" s="7"/>
      <c r="K162" s="63">
        <f>SUM(K154:K161)</f>
        <v>2.64</v>
      </c>
      <c r="L162" s="6"/>
      <c r="M162" s="7"/>
    </row>
    <row r="163" ht="15.75" customHeight="1">
      <c r="A163" s="79"/>
      <c r="B163" s="6"/>
      <c r="C163" s="6"/>
      <c r="D163" s="6"/>
      <c r="E163" s="6"/>
      <c r="F163" s="6"/>
      <c r="G163" s="6"/>
      <c r="H163" s="6"/>
      <c r="I163" s="6"/>
      <c r="J163" s="6"/>
      <c r="K163" s="6"/>
      <c r="L163" s="6"/>
      <c r="M163" s="7"/>
    </row>
    <row r="164" ht="15.75" customHeight="1">
      <c r="A164" s="62" t="s">
        <v>155</v>
      </c>
      <c r="B164" s="6"/>
      <c r="C164" s="6"/>
      <c r="D164" s="7"/>
      <c r="E164" s="69" t="str">
        <f>A37</f>
        <v>A - B</v>
      </c>
      <c r="F164" s="6"/>
      <c r="G164" s="6"/>
      <c r="H164" s="6"/>
      <c r="I164" s="6"/>
      <c r="J164" s="6"/>
      <c r="K164" s="6"/>
      <c r="L164" s="6"/>
      <c r="M164" s="7"/>
    </row>
    <row r="165" ht="15.75" customHeight="1">
      <c r="A165" s="78" t="s">
        <v>156</v>
      </c>
      <c r="B165" s="79" t="s">
        <v>157</v>
      </c>
      <c r="C165" s="6"/>
      <c r="D165" s="7"/>
      <c r="E165" s="79" t="s">
        <v>158</v>
      </c>
      <c r="F165" s="6"/>
      <c r="G165" s="7"/>
      <c r="H165" s="79" t="s">
        <v>159</v>
      </c>
      <c r="I165" s="6"/>
      <c r="J165" s="7"/>
      <c r="K165" s="79" t="s">
        <v>160</v>
      </c>
      <c r="L165" s="6"/>
      <c r="M165" s="7"/>
    </row>
    <row r="166" ht="15.75" customHeight="1">
      <c r="A166" s="80"/>
      <c r="B166" s="79" t="s">
        <v>161</v>
      </c>
      <c r="C166" s="6"/>
      <c r="D166" s="7"/>
      <c r="E166" s="79">
        <v>100.0</v>
      </c>
      <c r="F166" s="6"/>
      <c r="G166" s="7"/>
      <c r="H166" s="81"/>
      <c r="I166" s="6"/>
      <c r="J166" s="7"/>
      <c r="K166" s="63">
        <f t="shared" ref="K166:K173" si="7">A166*E166*H166</f>
        <v>0</v>
      </c>
      <c r="L166" s="6"/>
      <c r="M166" s="7"/>
    </row>
    <row r="167" ht="15.75" customHeight="1">
      <c r="A167" s="80">
        <v>2.0</v>
      </c>
      <c r="B167" s="79" t="s">
        <v>162</v>
      </c>
      <c r="C167" s="6"/>
      <c r="D167" s="7"/>
      <c r="E167" s="79">
        <v>30.0</v>
      </c>
      <c r="F167" s="6"/>
      <c r="G167" s="7"/>
      <c r="H167" s="82">
        <v>0.019</v>
      </c>
      <c r="I167" s="6"/>
      <c r="J167" s="7"/>
      <c r="K167" s="63">
        <f t="shared" si="7"/>
        <v>1.14</v>
      </c>
      <c r="L167" s="6"/>
      <c r="M167" s="7"/>
    </row>
    <row r="168" ht="15.75" customHeight="1">
      <c r="A168" s="80">
        <v>2.0</v>
      </c>
      <c r="B168" s="79" t="s">
        <v>162</v>
      </c>
      <c r="C168" s="6"/>
      <c r="D168" s="7"/>
      <c r="E168" s="79">
        <v>30.0</v>
      </c>
      <c r="F168" s="6"/>
      <c r="G168" s="7"/>
      <c r="H168" s="82">
        <v>0.025</v>
      </c>
      <c r="I168" s="6"/>
      <c r="J168" s="7"/>
      <c r="K168" s="63">
        <f t="shared" si="7"/>
        <v>1.5</v>
      </c>
      <c r="L168" s="6"/>
      <c r="M168" s="7"/>
    </row>
    <row r="169" ht="15.75" customHeight="1">
      <c r="A169" s="80"/>
      <c r="B169" s="79" t="s">
        <v>163</v>
      </c>
      <c r="C169" s="6"/>
      <c r="D169" s="7"/>
      <c r="E169" s="79">
        <v>14.0</v>
      </c>
      <c r="F169" s="6"/>
      <c r="G169" s="7"/>
      <c r="H169" s="81"/>
      <c r="I169" s="6"/>
      <c r="J169" s="7"/>
      <c r="K169" s="63">
        <f t="shared" si="7"/>
        <v>0</v>
      </c>
      <c r="L169" s="6"/>
      <c r="M169" s="7"/>
    </row>
    <row r="170" ht="15.75" customHeight="1">
      <c r="A170" s="80"/>
      <c r="B170" s="79" t="s">
        <v>164</v>
      </c>
      <c r="C170" s="6"/>
      <c r="D170" s="7"/>
      <c r="E170" s="79">
        <v>20.0</v>
      </c>
      <c r="F170" s="6"/>
      <c r="G170" s="7"/>
      <c r="H170" s="82">
        <v>0.025</v>
      </c>
      <c r="I170" s="6"/>
      <c r="J170" s="7"/>
      <c r="K170" s="63">
        <f t="shared" si="7"/>
        <v>0</v>
      </c>
      <c r="L170" s="6"/>
      <c r="M170" s="7"/>
    </row>
    <row r="171" ht="15.75" customHeight="1">
      <c r="A171" s="80"/>
      <c r="B171" s="79" t="s">
        <v>164</v>
      </c>
      <c r="C171" s="6"/>
      <c r="D171" s="7"/>
      <c r="E171" s="79">
        <v>20.0</v>
      </c>
      <c r="F171" s="6"/>
      <c r="G171" s="7"/>
      <c r="H171" s="82">
        <v>0.032</v>
      </c>
      <c r="I171" s="6"/>
      <c r="J171" s="7"/>
      <c r="K171" s="63">
        <f t="shared" si="7"/>
        <v>0</v>
      </c>
      <c r="L171" s="6"/>
      <c r="M171" s="7"/>
    </row>
    <row r="172" ht="15.75" customHeight="1">
      <c r="A172" s="80"/>
      <c r="B172" s="79" t="s">
        <v>165</v>
      </c>
      <c r="C172" s="6"/>
      <c r="D172" s="7"/>
      <c r="E172" s="79">
        <v>60.0</v>
      </c>
      <c r="F172" s="6"/>
      <c r="G172" s="7"/>
      <c r="H172" s="81"/>
      <c r="I172" s="6"/>
      <c r="J172" s="7"/>
      <c r="K172" s="63">
        <f t="shared" si="7"/>
        <v>0</v>
      </c>
      <c r="L172" s="6"/>
      <c r="M172" s="7"/>
    </row>
    <row r="173" ht="15.75" customHeight="1">
      <c r="A173" s="80"/>
      <c r="B173" s="79" t="s">
        <v>166</v>
      </c>
      <c r="C173" s="6"/>
      <c r="D173" s="7"/>
      <c r="E173" s="83">
        <v>10.0</v>
      </c>
      <c r="F173" s="6"/>
      <c r="G173" s="7"/>
      <c r="H173" s="81"/>
      <c r="I173" s="6"/>
      <c r="J173" s="7"/>
      <c r="K173" s="63">
        <f t="shared" si="7"/>
        <v>0</v>
      </c>
      <c r="L173" s="6"/>
      <c r="M173" s="7"/>
    </row>
    <row r="174" ht="15.75" customHeight="1">
      <c r="A174" s="79" t="s">
        <v>167</v>
      </c>
      <c r="B174" s="6"/>
      <c r="C174" s="6"/>
      <c r="D174" s="6"/>
      <c r="E174" s="6"/>
      <c r="F174" s="6"/>
      <c r="G174" s="6"/>
      <c r="H174" s="6"/>
      <c r="I174" s="6"/>
      <c r="J174" s="7"/>
      <c r="K174" s="63">
        <f>SUM(K166:K173)</f>
        <v>2.64</v>
      </c>
      <c r="L174" s="6"/>
      <c r="M174" s="7"/>
    </row>
    <row r="175" ht="15.75" customHeight="1">
      <c r="A175" s="79"/>
      <c r="B175" s="6"/>
      <c r="C175" s="6"/>
      <c r="D175" s="6"/>
      <c r="E175" s="6"/>
      <c r="F175" s="6"/>
      <c r="G175" s="6"/>
      <c r="H175" s="6"/>
      <c r="I175" s="6"/>
      <c r="J175" s="6"/>
      <c r="K175" s="6"/>
      <c r="L175" s="6"/>
      <c r="M175" s="7"/>
    </row>
    <row r="176" ht="15.75" customHeight="1">
      <c r="A176" s="62" t="s">
        <v>155</v>
      </c>
      <c r="B176" s="6"/>
      <c r="C176" s="6"/>
      <c r="D176" s="7"/>
      <c r="E176" s="69" t="str">
        <f>A38</f>
        <v>B - C</v>
      </c>
      <c r="F176" s="6"/>
      <c r="G176" s="6"/>
      <c r="H176" s="6"/>
      <c r="I176" s="6"/>
      <c r="J176" s="6"/>
      <c r="K176" s="6"/>
      <c r="L176" s="6"/>
      <c r="M176" s="7"/>
    </row>
    <row r="177" ht="15.75" customHeight="1">
      <c r="A177" s="78" t="s">
        <v>156</v>
      </c>
      <c r="B177" s="79" t="s">
        <v>157</v>
      </c>
      <c r="C177" s="6"/>
      <c r="D177" s="7"/>
      <c r="E177" s="79" t="s">
        <v>158</v>
      </c>
      <c r="F177" s="6"/>
      <c r="G177" s="7"/>
      <c r="H177" s="79" t="s">
        <v>159</v>
      </c>
      <c r="I177" s="6"/>
      <c r="J177" s="7"/>
      <c r="K177" s="79" t="s">
        <v>160</v>
      </c>
      <c r="L177" s="6"/>
      <c r="M177" s="7"/>
    </row>
    <row r="178" ht="15.75" customHeight="1">
      <c r="A178" s="80"/>
      <c r="B178" s="79" t="s">
        <v>161</v>
      </c>
      <c r="C178" s="6"/>
      <c r="D178" s="7"/>
      <c r="E178" s="79">
        <v>100.0</v>
      </c>
      <c r="F178" s="6"/>
      <c r="G178" s="7"/>
      <c r="H178" s="81"/>
      <c r="I178" s="6"/>
      <c r="J178" s="7"/>
      <c r="K178" s="63">
        <f t="shared" ref="K178:K185" si="8">A178*E178*H178</f>
        <v>0</v>
      </c>
      <c r="L178" s="6"/>
      <c r="M178" s="7"/>
    </row>
    <row r="179" ht="15.75" customHeight="1">
      <c r="A179" s="80">
        <v>2.0</v>
      </c>
      <c r="B179" s="79" t="s">
        <v>162</v>
      </c>
      <c r="C179" s="6"/>
      <c r="D179" s="7"/>
      <c r="E179" s="79">
        <v>30.0</v>
      </c>
      <c r="F179" s="6"/>
      <c r="G179" s="7"/>
      <c r="H179" s="82">
        <v>0.019</v>
      </c>
      <c r="I179" s="6"/>
      <c r="J179" s="7"/>
      <c r="K179" s="63">
        <f t="shared" si="8"/>
        <v>1.14</v>
      </c>
      <c r="L179" s="6"/>
      <c r="M179" s="7"/>
    </row>
    <row r="180" ht="15.75" customHeight="1">
      <c r="A180" s="80">
        <v>2.0</v>
      </c>
      <c r="B180" s="79" t="s">
        <v>162</v>
      </c>
      <c r="C180" s="6"/>
      <c r="D180" s="7"/>
      <c r="E180" s="79">
        <v>30.0</v>
      </c>
      <c r="F180" s="6"/>
      <c r="G180" s="7"/>
      <c r="H180" s="82">
        <v>0.025</v>
      </c>
      <c r="I180" s="6"/>
      <c r="J180" s="7"/>
      <c r="K180" s="63">
        <f t="shared" si="8"/>
        <v>1.5</v>
      </c>
      <c r="L180" s="6"/>
      <c r="M180" s="7"/>
    </row>
    <row r="181" ht="15.75" customHeight="1">
      <c r="A181" s="80"/>
      <c r="B181" s="79" t="s">
        <v>163</v>
      </c>
      <c r="C181" s="6"/>
      <c r="D181" s="7"/>
      <c r="E181" s="79">
        <v>14.0</v>
      </c>
      <c r="F181" s="6"/>
      <c r="G181" s="7"/>
      <c r="H181" s="81"/>
      <c r="I181" s="6"/>
      <c r="J181" s="7"/>
      <c r="K181" s="63">
        <f t="shared" si="8"/>
        <v>0</v>
      </c>
      <c r="L181" s="6"/>
      <c r="M181" s="7"/>
    </row>
    <row r="182" ht="15.75" customHeight="1">
      <c r="A182" s="80"/>
      <c r="B182" s="79" t="s">
        <v>164</v>
      </c>
      <c r="C182" s="6"/>
      <c r="D182" s="7"/>
      <c r="E182" s="79">
        <v>20.0</v>
      </c>
      <c r="F182" s="6"/>
      <c r="G182" s="7"/>
      <c r="H182" s="82">
        <v>0.025</v>
      </c>
      <c r="I182" s="6"/>
      <c r="J182" s="7"/>
      <c r="K182" s="63">
        <f t="shared" si="8"/>
        <v>0</v>
      </c>
      <c r="L182" s="6"/>
      <c r="M182" s="7"/>
    </row>
    <row r="183" ht="15.75" customHeight="1">
      <c r="A183" s="80"/>
      <c r="B183" s="79" t="s">
        <v>164</v>
      </c>
      <c r="C183" s="6"/>
      <c r="D183" s="7"/>
      <c r="E183" s="79">
        <v>20.0</v>
      </c>
      <c r="F183" s="6"/>
      <c r="G183" s="7"/>
      <c r="H183" s="82">
        <v>0.032</v>
      </c>
      <c r="I183" s="6"/>
      <c r="J183" s="7"/>
      <c r="K183" s="63">
        <f t="shared" si="8"/>
        <v>0</v>
      </c>
      <c r="L183" s="6"/>
      <c r="M183" s="7"/>
    </row>
    <row r="184" ht="15.75" customHeight="1">
      <c r="A184" s="80"/>
      <c r="B184" s="79" t="s">
        <v>165</v>
      </c>
      <c r="C184" s="6"/>
      <c r="D184" s="7"/>
      <c r="E184" s="79">
        <v>60.0</v>
      </c>
      <c r="F184" s="6"/>
      <c r="G184" s="7"/>
      <c r="H184" s="81"/>
      <c r="I184" s="6"/>
      <c r="J184" s="7"/>
      <c r="K184" s="63">
        <f t="shared" si="8"/>
        <v>0</v>
      </c>
      <c r="L184" s="6"/>
      <c r="M184" s="7"/>
    </row>
    <row r="185" ht="15.75" customHeight="1">
      <c r="A185" s="80"/>
      <c r="B185" s="79" t="s">
        <v>166</v>
      </c>
      <c r="C185" s="6"/>
      <c r="D185" s="7"/>
      <c r="E185" s="83">
        <v>10.0</v>
      </c>
      <c r="F185" s="6"/>
      <c r="G185" s="7"/>
      <c r="H185" s="81"/>
      <c r="I185" s="6"/>
      <c r="J185" s="7"/>
      <c r="K185" s="63">
        <f t="shared" si="8"/>
        <v>0</v>
      </c>
      <c r="L185" s="6"/>
      <c r="M185" s="7"/>
    </row>
    <row r="186" ht="15.75" customHeight="1">
      <c r="A186" s="79" t="s">
        <v>167</v>
      </c>
      <c r="B186" s="6"/>
      <c r="C186" s="6"/>
      <c r="D186" s="6"/>
      <c r="E186" s="6"/>
      <c r="F186" s="6"/>
      <c r="G186" s="6"/>
      <c r="H186" s="6"/>
      <c r="I186" s="6"/>
      <c r="J186" s="7"/>
      <c r="K186" s="63">
        <f>SUM(K178:K185)</f>
        <v>2.64</v>
      </c>
      <c r="L186" s="6"/>
      <c r="M186" s="7"/>
    </row>
    <row r="187" ht="15.75" customHeight="1">
      <c r="A187" s="79"/>
      <c r="B187" s="6"/>
      <c r="C187" s="6"/>
      <c r="D187" s="6"/>
      <c r="E187" s="6"/>
      <c r="F187" s="6"/>
      <c r="G187" s="6"/>
      <c r="H187" s="6"/>
      <c r="I187" s="6"/>
      <c r="J187" s="6"/>
      <c r="K187" s="6"/>
      <c r="L187" s="6"/>
      <c r="M187" s="7"/>
    </row>
    <row r="188" ht="15.75" customHeight="1">
      <c r="A188" s="62" t="s">
        <v>155</v>
      </c>
      <c r="B188" s="6"/>
      <c r="C188" s="6"/>
      <c r="D188" s="7"/>
      <c r="E188" s="69"/>
      <c r="F188" s="6"/>
      <c r="G188" s="6"/>
      <c r="H188" s="6"/>
      <c r="I188" s="6"/>
      <c r="J188" s="6"/>
      <c r="K188" s="6"/>
      <c r="L188" s="6"/>
      <c r="M188" s="7"/>
    </row>
    <row r="189" ht="15.75" customHeight="1">
      <c r="A189" s="78" t="s">
        <v>156</v>
      </c>
      <c r="B189" s="79" t="s">
        <v>157</v>
      </c>
      <c r="C189" s="6"/>
      <c r="D189" s="7"/>
      <c r="E189" s="79" t="s">
        <v>158</v>
      </c>
      <c r="F189" s="6"/>
      <c r="G189" s="7"/>
      <c r="H189" s="79" t="s">
        <v>159</v>
      </c>
      <c r="I189" s="6"/>
      <c r="J189" s="7"/>
      <c r="K189" s="79" t="s">
        <v>160</v>
      </c>
      <c r="L189" s="6"/>
      <c r="M189" s="7"/>
    </row>
    <row r="190" ht="15.75" customHeight="1">
      <c r="A190" s="80"/>
      <c r="B190" s="79" t="s">
        <v>161</v>
      </c>
      <c r="C190" s="6"/>
      <c r="D190" s="7"/>
      <c r="E190" s="79">
        <v>100.0</v>
      </c>
      <c r="F190" s="6"/>
      <c r="G190" s="7"/>
      <c r="H190" s="81"/>
      <c r="I190" s="6"/>
      <c r="J190" s="7"/>
      <c r="K190" s="63">
        <f t="shared" ref="K190:K197" si="9">A190*E190*H190</f>
        <v>0</v>
      </c>
      <c r="L190" s="6"/>
      <c r="M190" s="7"/>
    </row>
    <row r="191" ht="15.75" customHeight="1">
      <c r="A191" s="80">
        <v>2.0</v>
      </c>
      <c r="B191" s="79" t="s">
        <v>162</v>
      </c>
      <c r="C191" s="6"/>
      <c r="D191" s="7"/>
      <c r="E191" s="79">
        <v>30.0</v>
      </c>
      <c r="F191" s="6"/>
      <c r="G191" s="7"/>
      <c r="H191" s="82">
        <v>0.019</v>
      </c>
      <c r="I191" s="6"/>
      <c r="J191" s="7"/>
      <c r="K191" s="63">
        <f t="shared" si="9"/>
        <v>1.14</v>
      </c>
      <c r="L191" s="6"/>
      <c r="M191" s="7"/>
    </row>
    <row r="192" ht="15.75" customHeight="1">
      <c r="A192" s="80">
        <v>2.0</v>
      </c>
      <c r="B192" s="79" t="s">
        <v>162</v>
      </c>
      <c r="C192" s="6"/>
      <c r="D192" s="7"/>
      <c r="E192" s="79">
        <v>30.0</v>
      </c>
      <c r="F192" s="6"/>
      <c r="G192" s="7"/>
      <c r="H192" s="82">
        <v>0.025</v>
      </c>
      <c r="I192" s="6"/>
      <c r="J192" s="7"/>
      <c r="K192" s="63">
        <f t="shared" si="9"/>
        <v>1.5</v>
      </c>
      <c r="L192" s="6"/>
      <c r="M192" s="7"/>
    </row>
    <row r="193" ht="15.75" customHeight="1">
      <c r="A193" s="80"/>
      <c r="B193" s="79" t="s">
        <v>163</v>
      </c>
      <c r="C193" s="6"/>
      <c r="D193" s="7"/>
      <c r="E193" s="79">
        <v>14.0</v>
      </c>
      <c r="F193" s="6"/>
      <c r="G193" s="7"/>
      <c r="H193" s="81"/>
      <c r="I193" s="6"/>
      <c r="J193" s="7"/>
      <c r="K193" s="63">
        <f t="shared" si="9"/>
        <v>0</v>
      </c>
      <c r="L193" s="6"/>
      <c r="M193" s="7"/>
    </row>
    <row r="194" ht="15.75" customHeight="1">
      <c r="A194" s="80"/>
      <c r="B194" s="79" t="s">
        <v>164</v>
      </c>
      <c r="C194" s="6"/>
      <c r="D194" s="7"/>
      <c r="E194" s="79">
        <v>20.0</v>
      </c>
      <c r="F194" s="6"/>
      <c r="G194" s="7"/>
      <c r="H194" s="82">
        <v>0.025</v>
      </c>
      <c r="I194" s="6"/>
      <c r="J194" s="7"/>
      <c r="K194" s="63">
        <f t="shared" si="9"/>
        <v>0</v>
      </c>
      <c r="L194" s="6"/>
      <c r="M194" s="7"/>
    </row>
    <row r="195" ht="15.75" customHeight="1">
      <c r="A195" s="80"/>
      <c r="B195" s="79" t="s">
        <v>164</v>
      </c>
      <c r="C195" s="6"/>
      <c r="D195" s="7"/>
      <c r="E195" s="79">
        <v>20.0</v>
      </c>
      <c r="F195" s="6"/>
      <c r="G195" s="7"/>
      <c r="H195" s="82">
        <v>0.032</v>
      </c>
      <c r="I195" s="6"/>
      <c r="J195" s="7"/>
      <c r="K195" s="63">
        <f t="shared" si="9"/>
        <v>0</v>
      </c>
      <c r="L195" s="6"/>
      <c r="M195" s="7"/>
    </row>
    <row r="196" ht="15.75" customHeight="1">
      <c r="A196" s="80"/>
      <c r="B196" s="79" t="s">
        <v>165</v>
      </c>
      <c r="C196" s="6"/>
      <c r="D196" s="7"/>
      <c r="E196" s="79">
        <v>60.0</v>
      </c>
      <c r="F196" s="6"/>
      <c r="G196" s="7"/>
      <c r="H196" s="81"/>
      <c r="I196" s="6"/>
      <c r="J196" s="7"/>
      <c r="K196" s="63">
        <f t="shared" si="9"/>
        <v>0</v>
      </c>
      <c r="L196" s="6"/>
      <c r="M196" s="7"/>
    </row>
    <row r="197" ht="15.75" customHeight="1">
      <c r="A197" s="80"/>
      <c r="B197" s="79" t="s">
        <v>166</v>
      </c>
      <c r="C197" s="6"/>
      <c r="D197" s="7"/>
      <c r="E197" s="83">
        <v>10.0</v>
      </c>
      <c r="F197" s="6"/>
      <c r="G197" s="7"/>
      <c r="H197" s="81"/>
      <c r="I197" s="6"/>
      <c r="J197" s="7"/>
      <c r="K197" s="63">
        <f t="shared" si="9"/>
        <v>0</v>
      </c>
      <c r="L197" s="6"/>
      <c r="M197" s="7"/>
    </row>
    <row r="198" ht="15.75" customHeight="1">
      <c r="A198" s="79" t="s">
        <v>167</v>
      </c>
      <c r="B198" s="6"/>
      <c r="C198" s="6"/>
      <c r="D198" s="6"/>
      <c r="E198" s="6"/>
      <c r="F198" s="6"/>
      <c r="G198" s="6"/>
      <c r="H198" s="6"/>
      <c r="I198" s="6"/>
      <c r="J198" s="7"/>
      <c r="K198" s="63">
        <f>SUM(K190:K197)</f>
        <v>2.64</v>
      </c>
      <c r="L198" s="6"/>
      <c r="M198" s="7"/>
    </row>
    <row r="199" ht="15.75" customHeight="1">
      <c r="A199" s="79"/>
      <c r="B199" s="6"/>
      <c r="C199" s="6"/>
      <c r="D199" s="6"/>
      <c r="E199" s="6"/>
      <c r="F199" s="6"/>
      <c r="G199" s="6"/>
      <c r="H199" s="6"/>
      <c r="I199" s="6"/>
      <c r="J199" s="6"/>
      <c r="K199" s="6"/>
      <c r="L199" s="6"/>
      <c r="M199" s="7"/>
    </row>
    <row r="200" ht="15.75" customHeight="1">
      <c r="A200" s="62" t="s">
        <v>155</v>
      </c>
      <c r="B200" s="6"/>
      <c r="C200" s="6"/>
      <c r="D200" s="7"/>
      <c r="E200" s="69" t="str">
        <f>A40</f>
        <v>-</v>
      </c>
      <c r="F200" s="6"/>
      <c r="G200" s="6"/>
      <c r="H200" s="6"/>
      <c r="I200" s="6"/>
      <c r="J200" s="6"/>
      <c r="K200" s="6"/>
      <c r="L200" s="6"/>
      <c r="M200" s="7"/>
    </row>
    <row r="201" ht="15.75" customHeight="1">
      <c r="A201" s="78" t="s">
        <v>156</v>
      </c>
      <c r="B201" s="79" t="s">
        <v>157</v>
      </c>
      <c r="C201" s="6"/>
      <c r="D201" s="7"/>
      <c r="E201" s="79" t="s">
        <v>158</v>
      </c>
      <c r="F201" s="6"/>
      <c r="G201" s="7"/>
      <c r="H201" s="79" t="s">
        <v>159</v>
      </c>
      <c r="I201" s="6"/>
      <c r="J201" s="7"/>
      <c r="K201" s="79" t="s">
        <v>160</v>
      </c>
      <c r="L201" s="6"/>
      <c r="M201" s="7"/>
    </row>
    <row r="202" ht="15.75" customHeight="1">
      <c r="A202" s="80"/>
      <c r="B202" s="79" t="s">
        <v>161</v>
      </c>
      <c r="C202" s="6"/>
      <c r="D202" s="7"/>
      <c r="E202" s="79">
        <v>100.0</v>
      </c>
      <c r="F202" s="6"/>
      <c r="G202" s="7"/>
      <c r="H202" s="81"/>
      <c r="I202" s="6"/>
      <c r="J202" s="7"/>
      <c r="K202" s="63">
        <f t="shared" ref="K202:K209" si="10">A202*E202*H202</f>
        <v>0</v>
      </c>
      <c r="L202" s="6"/>
      <c r="M202" s="7"/>
    </row>
    <row r="203" ht="15.75" customHeight="1">
      <c r="A203" s="80">
        <v>2.0</v>
      </c>
      <c r="B203" s="79" t="s">
        <v>162</v>
      </c>
      <c r="C203" s="6"/>
      <c r="D203" s="7"/>
      <c r="E203" s="79">
        <v>30.0</v>
      </c>
      <c r="F203" s="6"/>
      <c r="G203" s="7"/>
      <c r="H203" s="82">
        <v>0.019</v>
      </c>
      <c r="I203" s="6"/>
      <c r="J203" s="7"/>
      <c r="K203" s="63">
        <f t="shared" si="10"/>
        <v>1.14</v>
      </c>
      <c r="L203" s="6"/>
      <c r="M203" s="7"/>
    </row>
    <row r="204" ht="15.75" customHeight="1">
      <c r="A204" s="80">
        <v>2.0</v>
      </c>
      <c r="B204" s="79" t="s">
        <v>162</v>
      </c>
      <c r="C204" s="6"/>
      <c r="D204" s="7"/>
      <c r="E204" s="79">
        <v>30.0</v>
      </c>
      <c r="F204" s="6"/>
      <c r="G204" s="7"/>
      <c r="H204" s="82">
        <v>0.025</v>
      </c>
      <c r="I204" s="6"/>
      <c r="J204" s="7"/>
      <c r="K204" s="63">
        <f t="shared" si="10"/>
        <v>1.5</v>
      </c>
      <c r="L204" s="6"/>
      <c r="M204" s="7"/>
    </row>
    <row r="205" ht="15.75" customHeight="1">
      <c r="A205" s="80"/>
      <c r="B205" s="79" t="s">
        <v>163</v>
      </c>
      <c r="C205" s="6"/>
      <c r="D205" s="7"/>
      <c r="E205" s="79">
        <v>14.0</v>
      </c>
      <c r="F205" s="6"/>
      <c r="G205" s="7"/>
      <c r="H205" s="81"/>
      <c r="I205" s="6"/>
      <c r="J205" s="7"/>
      <c r="K205" s="63">
        <f t="shared" si="10"/>
        <v>0</v>
      </c>
      <c r="L205" s="6"/>
      <c r="M205" s="7"/>
    </row>
    <row r="206" ht="15.75" customHeight="1">
      <c r="A206" s="80"/>
      <c r="B206" s="79" t="s">
        <v>164</v>
      </c>
      <c r="C206" s="6"/>
      <c r="D206" s="7"/>
      <c r="E206" s="79">
        <v>20.0</v>
      </c>
      <c r="F206" s="6"/>
      <c r="G206" s="7"/>
      <c r="H206" s="82">
        <v>0.025</v>
      </c>
      <c r="I206" s="6"/>
      <c r="J206" s="7"/>
      <c r="K206" s="63">
        <f t="shared" si="10"/>
        <v>0</v>
      </c>
      <c r="L206" s="6"/>
      <c r="M206" s="7"/>
    </row>
    <row r="207" ht="15.75" customHeight="1">
      <c r="A207" s="80"/>
      <c r="B207" s="79" t="s">
        <v>164</v>
      </c>
      <c r="C207" s="6"/>
      <c r="D207" s="7"/>
      <c r="E207" s="79">
        <v>20.0</v>
      </c>
      <c r="F207" s="6"/>
      <c r="G207" s="7"/>
      <c r="H207" s="82">
        <v>0.032</v>
      </c>
      <c r="I207" s="6"/>
      <c r="J207" s="7"/>
      <c r="K207" s="63">
        <f t="shared" si="10"/>
        <v>0</v>
      </c>
      <c r="L207" s="6"/>
      <c r="M207" s="7"/>
    </row>
    <row r="208" ht="15.75" customHeight="1">
      <c r="A208" s="80"/>
      <c r="B208" s="79" t="s">
        <v>165</v>
      </c>
      <c r="C208" s="6"/>
      <c r="D208" s="7"/>
      <c r="E208" s="79">
        <v>60.0</v>
      </c>
      <c r="F208" s="6"/>
      <c r="G208" s="7"/>
      <c r="H208" s="81"/>
      <c r="I208" s="6"/>
      <c r="J208" s="7"/>
      <c r="K208" s="63">
        <f t="shared" si="10"/>
        <v>0</v>
      </c>
      <c r="L208" s="6"/>
      <c r="M208" s="7"/>
    </row>
    <row r="209" ht="15.75" customHeight="1">
      <c r="A209" s="80"/>
      <c r="B209" s="79" t="s">
        <v>166</v>
      </c>
      <c r="C209" s="6"/>
      <c r="D209" s="7"/>
      <c r="E209" s="83">
        <v>10.0</v>
      </c>
      <c r="F209" s="6"/>
      <c r="G209" s="7"/>
      <c r="H209" s="81"/>
      <c r="I209" s="6"/>
      <c r="J209" s="7"/>
      <c r="K209" s="63">
        <f t="shared" si="10"/>
        <v>0</v>
      </c>
      <c r="L209" s="6"/>
      <c r="M209" s="7"/>
    </row>
    <row r="210" ht="15.75" customHeight="1">
      <c r="A210" s="79" t="s">
        <v>167</v>
      </c>
      <c r="B210" s="6"/>
      <c r="C210" s="6"/>
      <c r="D210" s="6"/>
      <c r="E210" s="6"/>
      <c r="F210" s="6"/>
      <c r="G210" s="6"/>
      <c r="H210" s="6"/>
      <c r="I210" s="6"/>
      <c r="J210" s="7"/>
      <c r="K210" s="63">
        <f>SUM(K202:K209)</f>
        <v>2.64</v>
      </c>
      <c r="L210" s="6"/>
      <c r="M210" s="7"/>
    </row>
    <row r="211" ht="15.75" customHeight="1">
      <c r="A211" s="79"/>
      <c r="B211" s="6"/>
      <c r="C211" s="6"/>
      <c r="D211" s="6"/>
      <c r="E211" s="6"/>
      <c r="F211" s="6"/>
      <c r="G211" s="6"/>
      <c r="H211" s="6"/>
      <c r="I211" s="6"/>
      <c r="J211" s="6"/>
      <c r="K211" s="6"/>
      <c r="L211" s="6"/>
      <c r="M211" s="7"/>
    </row>
    <row r="212" ht="15.75" customHeight="1">
      <c r="A212" s="62" t="s">
        <v>155</v>
      </c>
      <c r="B212" s="6"/>
      <c r="C212" s="6"/>
      <c r="D212" s="7"/>
      <c r="E212" s="69" t="str">
        <f>A41</f>
        <v>-</v>
      </c>
      <c r="F212" s="6"/>
      <c r="G212" s="6"/>
      <c r="H212" s="6"/>
      <c r="I212" s="6"/>
      <c r="J212" s="6"/>
      <c r="K212" s="6"/>
      <c r="L212" s="6"/>
      <c r="M212" s="7"/>
    </row>
    <row r="213" ht="15.75" customHeight="1">
      <c r="A213" s="78" t="s">
        <v>156</v>
      </c>
      <c r="B213" s="79" t="s">
        <v>157</v>
      </c>
      <c r="C213" s="6"/>
      <c r="D213" s="7"/>
      <c r="E213" s="79" t="s">
        <v>158</v>
      </c>
      <c r="F213" s="6"/>
      <c r="G213" s="7"/>
      <c r="H213" s="79" t="s">
        <v>159</v>
      </c>
      <c r="I213" s="6"/>
      <c r="J213" s="7"/>
      <c r="K213" s="79" t="s">
        <v>160</v>
      </c>
      <c r="L213" s="6"/>
      <c r="M213" s="7"/>
    </row>
    <row r="214" ht="15.75" customHeight="1">
      <c r="A214" s="80"/>
      <c r="B214" s="79" t="s">
        <v>161</v>
      </c>
      <c r="C214" s="6"/>
      <c r="D214" s="7"/>
      <c r="E214" s="79">
        <v>100.0</v>
      </c>
      <c r="F214" s="6"/>
      <c r="G214" s="7"/>
      <c r="H214" s="81"/>
      <c r="I214" s="6"/>
      <c r="J214" s="7"/>
      <c r="K214" s="63">
        <f t="shared" ref="K214:K221" si="11">A214*E214*H214</f>
        <v>0</v>
      </c>
      <c r="L214" s="6"/>
      <c r="M214" s="7"/>
    </row>
    <row r="215" ht="15.75" customHeight="1">
      <c r="A215" s="80">
        <v>2.0</v>
      </c>
      <c r="B215" s="79" t="s">
        <v>162</v>
      </c>
      <c r="C215" s="6"/>
      <c r="D215" s="7"/>
      <c r="E215" s="79">
        <v>30.0</v>
      </c>
      <c r="F215" s="6"/>
      <c r="G215" s="7"/>
      <c r="H215" s="82">
        <v>0.019</v>
      </c>
      <c r="I215" s="6"/>
      <c r="J215" s="7"/>
      <c r="K215" s="63">
        <f t="shared" si="11"/>
        <v>1.14</v>
      </c>
      <c r="L215" s="6"/>
      <c r="M215" s="7"/>
    </row>
    <row r="216" ht="15.75" customHeight="1">
      <c r="A216" s="80">
        <v>2.0</v>
      </c>
      <c r="B216" s="79" t="s">
        <v>162</v>
      </c>
      <c r="C216" s="6"/>
      <c r="D216" s="7"/>
      <c r="E216" s="79">
        <v>30.0</v>
      </c>
      <c r="F216" s="6"/>
      <c r="G216" s="7"/>
      <c r="H216" s="82">
        <v>0.025</v>
      </c>
      <c r="I216" s="6"/>
      <c r="J216" s="7"/>
      <c r="K216" s="63">
        <f t="shared" si="11"/>
        <v>1.5</v>
      </c>
      <c r="L216" s="6"/>
      <c r="M216" s="7"/>
    </row>
    <row r="217" ht="15.75" customHeight="1">
      <c r="A217" s="80"/>
      <c r="B217" s="79" t="s">
        <v>163</v>
      </c>
      <c r="C217" s="6"/>
      <c r="D217" s="7"/>
      <c r="E217" s="79">
        <v>14.0</v>
      </c>
      <c r="F217" s="6"/>
      <c r="G217" s="7"/>
      <c r="H217" s="81"/>
      <c r="I217" s="6"/>
      <c r="J217" s="7"/>
      <c r="K217" s="63">
        <f t="shared" si="11"/>
        <v>0</v>
      </c>
      <c r="L217" s="6"/>
      <c r="M217" s="7"/>
    </row>
    <row r="218" ht="15.75" customHeight="1">
      <c r="A218" s="80"/>
      <c r="B218" s="79" t="s">
        <v>164</v>
      </c>
      <c r="C218" s="6"/>
      <c r="D218" s="7"/>
      <c r="E218" s="79">
        <v>20.0</v>
      </c>
      <c r="F218" s="6"/>
      <c r="G218" s="7"/>
      <c r="H218" s="82">
        <v>0.025</v>
      </c>
      <c r="I218" s="6"/>
      <c r="J218" s="7"/>
      <c r="K218" s="63">
        <f t="shared" si="11"/>
        <v>0</v>
      </c>
      <c r="L218" s="6"/>
      <c r="M218" s="7"/>
    </row>
    <row r="219" ht="15.75" customHeight="1">
      <c r="A219" s="80"/>
      <c r="B219" s="79" t="s">
        <v>164</v>
      </c>
      <c r="C219" s="6"/>
      <c r="D219" s="7"/>
      <c r="E219" s="79">
        <v>20.0</v>
      </c>
      <c r="F219" s="6"/>
      <c r="G219" s="7"/>
      <c r="H219" s="82">
        <v>0.032</v>
      </c>
      <c r="I219" s="6"/>
      <c r="J219" s="7"/>
      <c r="K219" s="63">
        <f t="shared" si="11"/>
        <v>0</v>
      </c>
      <c r="L219" s="6"/>
      <c r="M219" s="7"/>
    </row>
    <row r="220" ht="15.75" customHeight="1">
      <c r="A220" s="80"/>
      <c r="B220" s="79" t="s">
        <v>165</v>
      </c>
      <c r="C220" s="6"/>
      <c r="D220" s="7"/>
      <c r="E220" s="79">
        <v>60.0</v>
      </c>
      <c r="F220" s="6"/>
      <c r="G220" s="7"/>
      <c r="H220" s="81"/>
      <c r="I220" s="6"/>
      <c r="J220" s="7"/>
      <c r="K220" s="63">
        <f t="shared" si="11"/>
        <v>0</v>
      </c>
      <c r="L220" s="6"/>
      <c r="M220" s="7"/>
    </row>
    <row r="221" ht="15.75" customHeight="1">
      <c r="A221" s="80"/>
      <c r="B221" s="79" t="s">
        <v>166</v>
      </c>
      <c r="C221" s="6"/>
      <c r="D221" s="7"/>
      <c r="E221" s="83">
        <v>10.0</v>
      </c>
      <c r="F221" s="6"/>
      <c r="G221" s="7"/>
      <c r="H221" s="81"/>
      <c r="I221" s="6"/>
      <c r="J221" s="7"/>
      <c r="K221" s="63">
        <f t="shared" si="11"/>
        <v>0</v>
      </c>
      <c r="L221" s="6"/>
      <c r="M221" s="7"/>
    </row>
    <row r="222" ht="15.75" customHeight="1">
      <c r="A222" s="79" t="s">
        <v>167</v>
      </c>
      <c r="B222" s="6"/>
      <c r="C222" s="6"/>
      <c r="D222" s="6"/>
      <c r="E222" s="6"/>
      <c r="F222" s="6"/>
      <c r="G222" s="6"/>
      <c r="H222" s="6"/>
      <c r="I222" s="6"/>
      <c r="J222" s="7"/>
      <c r="K222" s="63">
        <f>SUM(K214:K221)</f>
        <v>2.64</v>
      </c>
      <c r="L222" s="6"/>
      <c r="M222" s="7"/>
    </row>
    <row r="223" ht="15.75" customHeight="1">
      <c r="A223" s="79"/>
      <c r="B223" s="6"/>
      <c r="C223" s="6"/>
      <c r="D223" s="6"/>
      <c r="E223" s="6"/>
      <c r="F223" s="6"/>
      <c r="G223" s="6"/>
      <c r="H223" s="6"/>
      <c r="I223" s="6"/>
      <c r="J223" s="6"/>
      <c r="K223" s="6"/>
      <c r="L223" s="6"/>
      <c r="M223" s="7"/>
    </row>
    <row r="224" ht="15.75" customHeight="1">
      <c r="A224" s="62" t="s">
        <v>155</v>
      </c>
      <c r="B224" s="6"/>
      <c r="C224" s="6"/>
      <c r="D224" s="7"/>
      <c r="E224" s="69" t="str">
        <f>A42</f>
        <v>-</v>
      </c>
      <c r="F224" s="6"/>
      <c r="G224" s="6"/>
      <c r="H224" s="6"/>
      <c r="I224" s="6"/>
      <c r="J224" s="6"/>
      <c r="K224" s="6"/>
      <c r="L224" s="6"/>
      <c r="M224" s="7"/>
    </row>
    <row r="225" ht="15.75" customHeight="1">
      <c r="A225" s="78" t="s">
        <v>156</v>
      </c>
      <c r="B225" s="79" t="s">
        <v>157</v>
      </c>
      <c r="C225" s="6"/>
      <c r="D225" s="7"/>
      <c r="E225" s="79" t="s">
        <v>158</v>
      </c>
      <c r="F225" s="6"/>
      <c r="G225" s="7"/>
      <c r="H225" s="79" t="s">
        <v>159</v>
      </c>
      <c r="I225" s="6"/>
      <c r="J225" s="7"/>
      <c r="K225" s="79" t="s">
        <v>160</v>
      </c>
      <c r="L225" s="6"/>
      <c r="M225" s="7"/>
    </row>
    <row r="226" ht="15.75" customHeight="1">
      <c r="A226" s="80"/>
      <c r="B226" s="79" t="s">
        <v>161</v>
      </c>
      <c r="C226" s="6"/>
      <c r="D226" s="7"/>
      <c r="E226" s="79">
        <v>100.0</v>
      </c>
      <c r="F226" s="6"/>
      <c r="G226" s="7"/>
      <c r="H226" s="81"/>
      <c r="I226" s="6"/>
      <c r="J226" s="7"/>
      <c r="K226" s="63">
        <f t="shared" ref="K226:K233" si="12">A226*E226*H226</f>
        <v>0</v>
      </c>
      <c r="L226" s="6"/>
      <c r="M226" s="7"/>
    </row>
    <row r="227" ht="15.75" customHeight="1">
      <c r="A227" s="80">
        <v>2.0</v>
      </c>
      <c r="B227" s="79" t="s">
        <v>162</v>
      </c>
      <c r="C227" s="6"/>
      <c r="D227" s="7"/>
      <c r="E227" s="79">
        <v>30.0</v>
      </c>
      <c r="F227" s="6"/>
      <c r="G227" s="7"/>
      <c r="H227" s="82">
        <v>0.019</v>
      </c>
      <c r="I227" s="6"/>
      <c r="J227" s="7"/>
      <c r="K227" s="63">
        <f t="shared" si="12"/>
        <v>1.14</v>
      </c>
      <c r="L227" s="6"/>
      <c r="M227" s="7"/>
    </row>
    <row r="228" ht="15.75" customHeight="1">
      <c r="A228" s="80">
        <v>2.0</v>
      </c>
      <c r="B228" s="79" t="s">
        <v>162</v>
      </c>
      <c r="C228" s="6"/>
      <c r="D228" s="7"/>
      <c r="E228" s="79">
        <v>30.0</v>
      </c>
      <c r="F228" s="6"/>
      <c r="G228" s="7"/>
      <c r="H228" s="82">
        <v>0.025</v>
      </c>
      <c r="I228" s="6"/>
      <c r="J228" s="7"/>
      <c r="K228" s="63">
        <f t="shared" si="12"/>
        <v>1.5</v>
      </c>
      <c r="L228" s="6"/>
      <c r="M228" s="7"/>
    </row>
    <row r="229" ht="15.75" customHeight="1">
      <c r="A229" s="80"/>
      <c r="B229" s="79" t="s">
        <v>163</v>
      </c>
      <c r="C229" s="6"/>
      <c r="D229" s="7"/>
      <c r="E229" s="79">
        <v>14.0</v>
      </c>
      <c r="F229" s="6"/>
      <c r="G229" s="7"/>
      <c r="H229" s="81"/>
      <c r="I229" s="6"/>
      <c r="J229" s="7"/>
      <c r="K229" s="63">
        <f t="shared" si="12"/>
        <v>0</v>
      </c>
      <c r="L229" s="6"/>
      <c r="M229" s="7"/>
    </row>
    <row r="230" ht="15.75" customHeight="1">
      <c r="A230" s="80"/>
      <c r="B230" s="79" t="s">
        <v>164</v>
      </c>
      <c r="C230" s="6"/>
      <c r="D230" s="7"/>
      <c r="E230" s="79">
        <v>20.0</v>
      </c>
      <c r="F230" s="6"/>
      <c r="G230" s="7"/>
      <c r="H230" s="82">
        <v>0.025</v>
      </c>
      <c r="I230" s="6"/>
      <c r="J230" s="7"/>
      <c r="K230" s="63">
        <f t="shared" si="12"/>
        <v>0</v>
      </c>
      <c r="L230" s="6"/>
      <c r="M230" s="7"/>
    </row>
    <row r="231" ht="15.75" customHeight="1">
      <c r="A231" s="80"/>
      <c r="B231" s="79" t="s">
        <v>164</v>
      </c>
      <c r="C231" s="6"/>
      <c r="D231" s="7"/>
      <c r="E231" s="79">
        <v>20.0</v>
      </c>
      <c r="F231" s="6"/>
      <c r="G231" s="7"/>
      <c r="H231" s="82">
        <v>0.032</v>
      </c>
      <c r="I231" s="6"/>
      <c r="J231" s="7"/>
      <c r="K231" s="63">
        <f t="shared" si="12"/>
        <v>0</v>
      </c>
      <c r="L231" s="6"/>
      <c r="M231" s="7"/>
    </row>
    <row r="232" ht="15.75" customHeight="1">
      <c r="A232" s="80"/>
      <c r="B232" s="79" t="s">
        <v>165</v>
      </c>
      <c r="C232" s="6"/>
      <c r="D232" s="7"/>
      <c r="E232" s="79">
        <v>60.0</v>
      </c>
      <c r="F232" s="6"/>
      <c r="G232" s="7"/>
      <c r="H232" s="81"/>
      <c r="I232" s="6"/>
      <c r="J232" s="7"/>
      <c r="K232" s="63">
        <f t="shared" si="12"/>
        <v>0</v>
      </c>
      <c r="L232" s="6"/>
      <c r="M232" s="7"/>
    </row>
    <row r="233" ht="15.75" customHeight="1">
      <c r="A233" s="80"/>
      <c r="B233" s="79" t="s">
        <v>166</v>
      </c>
      <c r="C233" s="6"/>
      <c r="D233" s="7"/>
      <c r="E233" s="83">
        <v>10.0</v>
      </c>
      <c r="F233" s="6"/>
      <c r="G233" s="7"/>
      <c r="H233" s="81"/>
      <c r="I233" s="6"/>
      <c r="J233" s="7"/>
      <c r="K233" s="63">
        <f t="shared" si="12"/>
        <v>0</v>
      </c>
      <c r="L233" s="6"/>
      <c r="M233" s="7"/>
    </row>
    <row r="234" ht="15.75" customHeight="1">
      <c r="A234" s="79" t="s">
        <v>167</v>
      </c>
      <c r="B234" s="6"/>
      <c r="C234" s="6"/>
      <c r="D234" s="6"/>
      <c r="E234" s="6"/>
      <c r="F234" s="6"/>
      <c r="G234" s="6"/>
      <c r="H234" s="6"/>
      <c r="I234" s="6"/>
      <c r="J234" s="7"/>
      <c r="K234" s="63">
        <f>SUM(K226:K233)</f>
        <v>2.64</v>
      </c>
      <c r="L234" s="6"/>
      <c r="M234" s="7"/>
    </row>
    <row r="235" ht="15.75" customHeight="1">
      <c r="A235" s="79"/>
      <c r="B235" s="6"/>
      <c r="C235" s="6"/>
      <c r="D235" s="6"/>
      <c r="E235" s="6"/>
      <c r="F235" s="6"/>
      <c r="G235" s="6"/>
      <c r="H235" s="6"/>
      <c r="I235" s="6"/>
      <c r="J235" s="6"/>
      <c r="K235" s="6"/>
      <c r="L235" s="6"/>
      <c r="M235" s="7"/>
    </row>
    <row r="236" ht="15.75" customHeight="1">
      <c r="A236" s="71"/>
      <c r="B236" s="9"/>
      <c r="C236" s="9"/>
      <c r="D236" s="9"/>
      <c r="E236" s="9"/>
      <c r="F236" s="9"/>
      <c r="G236" s="9"/>
      <c r="H236" s="9"/>
      <c r="I236" s="9"/>
      <c r="J236" s="9"/>
      <c r="K236" s="9"/>
      <c r="L236" s="9"/>
      <c r="M236" s="9"/>
    </row>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c r="A279" s="53" t="s">
        <v>146</v>
      </c>
      <c r="B279" s="6"/>
      <c r="C279" s="6"/>
      <c r="D279" s="6"/>
      <c r="E279" s="6"/>
      <c r="F279" s="6"/>
      <c r="G279" s="6"/>
      <c r="H279" s="6"/>
      <c r="I279" s="6"/>
      <c r="J279" s="6"/>
      <c r="K279" s="6"/>
      <c r="L279" s="6"/>
      <c r="M279" s="7"/>
    </row>
    <row r="280" ht="30.75" customHeight="1">
      <c r="A280" s="79"/>
      <c r="B280" s="6"/>
      <c r="C280" s="6"/>
      <c r="D280" s="6"/>
      <c r="E280" s="6"/>
      <c r="F280" s="6"/>
      <c r="G280" s="6"/>
      <c r="H280" s="6"/>
      <c r="I280" s="6"/>
      <c r="J280" s="6"/>
      <c r="K280" s="6"/>
      <c r="L280" s="6"/>
      <c r="M280" s="7"/>
    </row>
    <row r="281" ht="15.75" customHeight="1">
      <c r="A281" s="84" t="s">
        <v>168</v>
      </c>
      <c r="B281" s="9"/>
      <c r="C281" s="9"/>
      <c r="D281" s="9"/>
      <c r="E281" s="9"/>
      <c r="F281" s="9"/>
      <c r="G281" s="9"/>
      <c r="H281" s="9"/>
      <c r="I281" s="9"/>
      <c r="J281" s="9"/>
      <c r="K281" s="9"/>
      <c r="L281" s="9"/>
      <c r="M281" s="10"/>
      <c r="O281" s="85" t="s">
        <v>169</v>
      </c>
    </row>
    <row r="282" ht="15.75" customHeight="1">
      <c r="A282" s="12" t="str">
        <f>A31</f>
        <v>TRAMOS</v>
      </c>
      <c r="B282" s="10"/>
      <c r="C282" s="86" t="s">
        <v>170</v>
      </c>
      <c r="D282" s="10"/>
      <c r="E282" s="12" t="s">
        <v>171</v>
      </c>
      <c r="F282" s="10"/>
      <c r="G282" s="62" t="s">
        <v>172</v>
      </c>
      <c r="H282" s="7"/>
      <c r="I282" s="87" t="s">
        <v>173</v>
      </c>
      <c r="J282" s="88" t="s">
        <v>174</v>
      </c>
      <c r="K282" s="89"/>
      <c r="L282" s="90" t="s">
        <v>175</v>
      </c>
      <c r="M282" s="34"/>
      <c r="O282" s="91" t="s">
        <v>176</v>
      </c>
    </row>
    <row r="283" ht="15.75" customHeight="1">
      <c r="A283" s="19"/>
      <c r="B283" s="21"/>
      <c r="C283" s="19"/>
      <c r="D283" s="21"/>
      <c r="E283" s="19"/>
      <c r="F283" s="21"/>
      <c r="G283" s="92" t="s">
        <v>177</v>
      </c>
      <c r="H283" s="92" t="s">
        <v>178</v>
      </c>
      <c r="I283" s="19"/>
      <c r="J283" s="93"/>
      <c r="K283" s="4"/>
      <c r="L283" s="94" t="s">
        <v>179</v>
      </c>
      <c r="M283" s="95" t="s">
        <v>178</v>
      </c>
      <c r="O283" s="72" t="s">
        <v>138</v>
      </c>
    </row>
    <row r="284" ht="15.75" customHeight="1">
      <c r="A284" s="63" t="str">
        <f t="shared" ref="A284:A294" si="13">A32</f>
        <v>A - Calefactor 1</v>
      </c>
      <c r="B284" s="7"/>
      <c r="C284" s="63" t="str">
        <f t="shared" ref="C284:C294" si="14">F32</f>
        <v/>
      </c>
      <c r="D284" s="6"/>
      <c r="E284" s="63" t="str">
        <f t="shared" ref="E284:E294" si="15">H32</f>
        <v/>
      </c>
      <c r="F284" s="7"/>
      <c r="G284" s="96">
        <f t="shared" ref="G284:G287" si="16">J32*1000</f>
        <v>19</v>
      </c>
      <c r="H284" s="96" t="str">
        <f t="shared" ref="H284:H294" si="17">L32</f>
        <v/>
      </c>
      <c r="I284" s="63">
        <f>K114</f>
        <v>0</v>
      </c>
      <c r="J284" s="97">
        <f t="shared" ref="J284:J294" si="18">C284+I284</f>
        <v>0</v>
      </c>
      <c r="K284" s="98"/>
      <c r="L284" s="99"/>
      <c r="M284" s="100"/>
      <c r="O284" s="101" t="s">
        <v>180</v>
      </c>
    </row>
    <row r="285" ht="15.75" customHeight="1">
      <c r="A285" s="63" t="str">
        <f t="shared" si="13"/>
        <v>B - Calefactor 2</v>
      </c>
      <c r="B285" s="7"/>
      <c r="C285" s="63" t="str">
        <f t="shared" si="14"/>
        <v/>
      </c>
      <c r="D285" s="6"/>
      <c r="E285" s="63" t="str">
        <f t="shared" si="15"/>
        <v/>
      </c>
      <c r="F285" s="7"/>
      <c r="G285" s="96">
        <f t="shared" si="16"/>
        <v>0</v>
      </c>
      <c r="H285" s="96" t="str">
        <f t="shared" si="17"/>
        <v/>
      </c>
      <c r="I285" s="63">
        <f>K126</f>
        <v>0</v>
      </c>
      <c r="J285" s="97">
        <f t="shared" si="18"/>
        <v>0</v>
      </c>
      <c r="K285" s="98"/>
      <c r="L285" s="102"/>
      <c r="M285" s="103"/>
      <c r="O285" s="72" t="s">
        <v>141</v>
      </c>
    </row>
    <row r="286" ht="15.75" customHeight="1">
      <c r="A286" s="63" t="str">
        <f t="shared" si="13"/>
        <v>C - Cocina</v>
      </c>
      <c r="B286" s="7"/>
      <c r="C286" s="63" t="str">
        <f t="shared" si="14"/>
        <v/>
      </c>
      <c r="D286" s="6"/>
      <c r="E286" s="63" t="str">
        <f t="shared" si="15"/>
        <v/>
      </c>
      <c r="F286" s="7"/>
      <c r="G286" s="96">
        <f t="shared" si="16"/>
        <v>0</v>
      </c>
      <c r="H286" s="96" t="str">
        <f t="shared" si="17"/>
        <v/>
      </c>
      <c r="I286" s="63">
        <f>K138</f>
        <v>2.64</v>
      </c>
      <c r="J286" s="97">
        <f t="shared" si="18"/>
        <v>2.64</v>
      </c>
      <c r="K286" s="98"/>
      <c r="L286" s="102"/>
      <c r="M286" s="103"/>
      <c r="O286" s="101" t="s">
        <v>182</v>
      </c>
    </row>
    <row r="287" ht="15.75" customHeight="1">
      <c r="A287" s="63" t="str">
        <f t="shared" si="13"/>
        <v>C - Calefón</v>
      </c>
      <c r="B287" s="7"/>
      <c r="C287" s="63" t="str">
        <f t="shared" si="14"/>
        <v/>
      </c>
      <c r="D287" s="6"/>
      <c r="E287" s="63" t="str">
        <f t="shared" si="15"/>
        <v/>
      </c>
      <c r="F287" s="7"/>
      <c r="G287" s="96">
        <f t="shared" si="16"/>
        <v>0</v>
      </c>
      <c r="H287" s="96" t="str">
        <f t="shared" si="17"/>
        <v/>
      </c>
      <c r="I287" s="63">
        <f>K150</f>
        <v>2.64</v>
      </c>
      <c r="J287" s="97">
        <f t="shared" si="18"/>
        <v>2.64</v>
      </c>
      <c r="K287" s="98"/>
      <c r="L287" s="102"/>
      <c r="M287" s="103"/>
      <c r="O287" s="72" t="s">
        <v>220</v>
      </c>
    </row>
    <row r="288" ht="15.75" customHeight="1">
      <c r="A288" s="63" t="str">
        <f t="shared" si="13"/>
        <v>Medidor - A</v>
      </c>
      <c r="B288" s="7"/>
      <c r="C288" s="63" t="str">
        <f t="shared" si="14"/>
        <v/>
      </c>
      <c r="D288" s="6"/>
      <c r="E288" s="63" t="str">
        <f t="shared" si="15"/>
        <v/>
      </c>
      <c r="F288" s="7"/>
      <c r="G288" s="96">
        <f t="shared" ref="G288:G294" si="19">J36/1000</f>
        <v>0</v>
      </c>
      <c r="H288" s="96" t="str">
        <f t="shared" si="17"/>
        <v/>
      </c>
      <c r="I288" s="63">
        <f>K162</f>
        <v>2.64</v>
      </c>
      <c r="J288" s="97">
        <f t="shared" si="18"/>
        <v>2.64</v>
      </c>
      <c r="K288" s="98"/>
      <c r="L288" s="102"/>
      <c r="M288" s="103"/>
      <c r="O288" s="101" t="s">
        <v>183</v>
      </c>
    </row>
    <row r="289" ht="15.75" customHeight="1">
      <c r="A289" s="63" t="str">
        <f t="shared" si="13"/>
        <v>A - B</v>
      </c>
      <c r="B289" s="7"/>
      <c r="C289" s="63" t="str">
        <f t="shared" si="14"/>
        <v/>
      </c>
      <c r="D289" s="6"/>
      <c r="E289" s="63" t="str">
        <f t="shared" si="15"/>
        <v/>
      </c>
      <c r="F289" s="7"/>
      <c r="G289" s="96">
        <f t="shared" si="19"/>
        <v>0</v>
      </c>
      <c r="H289" s="96" t="str">
        <f t="shared" si="17"/>
        <v/>
      </c>
      <c r="I289" s="63">
        <f>K174</f>
        <v>2.64</v>
      </c>
      <c r="J289" s="97">
        <f t="shared" si="18"/>
        <v>2.64</v>
      </c>
      <c r="K289" s="98"/>
      <c r="L289" s="102"/>
      <c r="M289" s="103"/>
      <c r="O289" s="101" t="s">
        <v>145</v>
      </c>
    </row>
    <row r="290" ht="15.75" customHeight="1">
      <c r="A290" s="63" t="str">
        <f t="shared" si="13"/>
        <v>B - C</v>
      </c>
      <c r="B290" s="7"/>
      <c r="C290" s="63" t="str">
        <f t="shared" si="14"/>
        <v/>
      </c>
      <c r="D290" s="6"/>
      <c r="E290" s="63" t="str">
        <f t="shared" si="15"/>
        <v/>
      </c>
      <c r="F290" s="7"/>
      <c r="G290" s="96">
        <f t="shared" si="19"/>
        <v>0</v>
      </c>
      <c r="H290" s="96" t="str">
        <f t="shared" si="17"/>
        <v/>
      </c>
      <c r="I290" s="63">
        <f>K186</f>
        <v>2.64</v>
      </c>
      <c r="J290" s="97">
        <f t="shared" si="18"/>
        <v>2.64</v>
      </c>
      <c r="K290" s="98"/>
      <c r="L290" s="102"/>
      <c r="M290" s="103"/>
      <c r="O290" s="72"/>
    </row>
    <row r="291" ht="15.75" customHeight="1">
      <c r="A291" s="63" t="str">
        <f t="shared" si="13"/>
        <v>-</v>
      </c>
      <c r="B291" s="7"/>
      <c r="C291" s="63" t="str">
        <f t="shared" si="14"/>
        <v/>
      </c>
      <c r="D291" s="6"/>
      <c r="E291" s="63" t="str">
        <f t="shared" si="15"/>
        <v/>
      </c>
      <c r="F291" s="7"/>
      <c r="G291" s="96">
        <f t="shared" si="19"/>
        <v>0</v>
      </c>
      <c r="H291" s="96" t="str">
        <f t="shared" si="17"/>
        <v/>
      </c>
      <c r="I291" s="63">
        <f>K198</f>
        <v>2.64</v>
      </c>
      <c r="J291" s="97">
        <f t="shared" si="18"/>
        <v>2.64</v>
      </c>
      <c r="K291" s="98"/>
      <c r="L291" s="102"/>
      <c r="M291" s="103"/>
      <c r="O291" s="91" t="s">
        <v>184</v>
      </c>
    </row>
    <row r="292" ht="15.75" customHeight="1">
      <c r="A292" s="63" t="str">
        <f t="shared" si="13"/>
        <v>-</v>
      </c>
      <c r="B292" s="6"/>
      <c r="C292" s="63" t="str">
        <f t="shared" si="14"/>
        <v/>
      </c>
      <c r="D292" s="6"/>
      <c r="E292" s="63" t="str">
        <f t="shared" si="15"/>
        <v/>
      </c>
      <c r="F292" s="7"/>
      <c r="G292" s="96">
        <f t="shared" si="19"/>
        <v>0</v>
      </c>
      <c r="H292" s="96" t="str">
        <f t="shared" si="17"/>
        <v/>
      </c>
      <c r="I292" s="63">
        <f>K210</f>
        <v>2.64</v>
      </c>
      <c r="J292" s="97">
        <f t="shared" si="18"/>
        <v>2.64</v>
      </c>
      <c r="K292" s="98"/>
      <c r="L292" s="102"/>
      <c r="M292" s="103"/>
      <c r="O292" s="72" t="s">
        <v>185</v>
      </c>
    </row>
    <row r="293" ht="15.75" customHeight="1">
      <c r="A293" s="63" t="str">
        <f t="shared" si="13"/>
        <v>-</v>
      </c>
      <c r="B293" s="6"/>
      <c r="C293" s="63" t="str">
        <f t="shared" si="14"/>
        <v/>
      </c>
      <c r="D293" s="6"/>
      <c r="E293" s="63" t="str">
        <f t="shared" si="15"/>
        <v/>
      </c>
      <c r="F293" s="7"/>
      <c r="G293" s="96">
        <f t="shared" si="19"/>
        <v>0</v>
      </c>
      <c r="H293" s="96" t="str">
        <f t="shared" si="17"/>
        <v/>
      </c>
      <c r="I293" s="63">
        <f>K222</f>
        <v>2.64</v>
      </c>
      <c r="J293" s="97">
        <f t="shared" si="18"/>
        <v>2.64</v>
      </c>
      <c r="K293" s="98"/>
      <c r="L293" s="102"/>
      <c r="M293" s="103"/>
      <c r="O293" s="101" t="s">
        <v>187</v>
      </c>
    </row>
    <row r="294" ht="15.75" customHeight="1">
      <c r="A294" s="104" t="str">
        <f t="shared" si="13"/>
        <v>-</v>
      </c>
      <c r="B294" s="105"/>
      <c r="C294" s="63" t="str">
        <f t="shared" si="14"/>
        <v/>
      </c>
      <c r="D294" s="6"/>
      <c r="E294" s="63" t="str">
        <f t="shared" si="15"/>
        <v/>
      </c>
      <c r="F294" s="7"/>
      <c r="G294" s="96">
        <f t="shared" si="19"/>
        <v>0</v>
      </c>
      <c r="H294" s="96" t="str">
        <f t="shared" si="17"/>
        <v/>
      </c>
      <c r="I294" s="63">
        <f>K234</f>
        <v>2.64</v>
      </c>
      <c r="J294" s="106">
        <f t="shared" si="18"/>
        <v>2.64</v>
      </c>
      <c r="K294" s="4"/>
      <c r="L294" s="107"/>
      <c r="M294" s="108"/>
    </row>
    <row r="295" ht="15.75" customHeight="1">
      <c r="A295" s="109" t="s">
        <v>186</v>
      </c>
      <c r="B295" s="6"/>
      <c r="C295" s="6"/>
      <c r="D295" s="6"/>
      <c r="E295" s="6"/>
      <c r="F295" s="6"/>
      <c r="G295" s="6"/>
      <c r="H295" s="6"/>
      <c r="I295" s="6"/>
      <c r="J295" s="6"/>
      <c r="K295" s="6"/>
      <c r="L295" s="6"/>
      <c r="M295" s="7"/>
    </row>
    <row r="296" ht="31.5" customHeight="1">
      <c r="A296" s="27"/>
      <c r="B296" s="6"/>
      <c r="C296" s="6"/>
      <c r="D296" s="6"/>
      <c r="E296" s="6"/>
      <c r="F296" s="6"/>
      <c r="G296" s="6"/>
      <c r="H296" s="6"/>
      <c r="I296" s="6"/>
      <c r="J296" s="6"/>
      <c r="K296" s="6"/>
      <c r="L296" s="6"/>
      <c r="M296" s="7"/>
    </row>
    <row r="297" ht="15.75" customHeight="1">
      <c r="A297" s="84" t="s">
        <v>188</v>
      </c>
      <c r="B297" s="9"/>
      <c r="C297" s="9"/>
      <c r="D297" s="9"/>
      <c r="E297" s="9"/>
      <c r="F297" s="9"/>
      <c r="G297" s="9"/>
      <c r="H297" s="9"/>
      <c r="I297" s="9"/>
      <c r="J297" s="9"/>
      <c r="K297" s="9"/>
      <c r="L297" s="9"/>
      <c r="M297" s="10"/>
    </row>
    <row r="298" ht="15.75" customHeight="1">
      <c r="A298" s="62" t="s">
        <v>189</v>
      </c>
      <c r="B298" s="7"/>
      <c r="C298" s="111" t="s">
        <v>190</v>
      </c>
      <c r="D298" s="6"/>
      <c r="E298" s="6"/>
      <c r="F298" s="6"/>
      <c r="G298" s="6"/>
      <c r="H298" s="6"/>
      <c r="I298" s="6"/>
      <c r="J298" s="6"/>
      <c r="K298" s="6"/>
      <c r="L298" s="6"/>
      <c r="M298" s="7"/>
    </row>
    <row r="299" ht="15.75" customHeight="1">
      <c r="A299" s="62" t="s">
        <v>191</v>
      </c>
      <c r="B299" s="7"/>
      <c r="C299" s="111" t="s">
        <v>190</v>
      </c>
      <c r="D299" s="6"/>
      <c r="E299" s="6"/>
      <c r="F299" s="6"/>
      <c r="G299" s="6"/>
      <c r="H299" s="6"/>
      <c r="I299" s="6"/>
      <c r="J299" s="6"/>
      <c r="K299" s="6"/>
      <c r="L299" s="6"/>
      <c r="M299" s="7"/>
    </row>
    <row r="300" ht="15.75" customHeight="1">
      <c r="A300" s="62" t="s">
        <v>192</v>
      </c>
      <c r="B300" s="7"/>
      <c r="C300" s="111" t="s">
        <v>190</v>
      </c>
      <c r="D300" s="6"/>
      <c r="E300" s="6"/>
      <c r="F300" s="6"/>
      <c r="G300" s="6"/>
      <c r="H300" s="6"/>
      <c r="I300" s="6"/>
      <c r="J300" s="6"/>
      <c r="K300" s="6"/>
      <c r="L300" s="6"/>
      <c r="M300" s="7"/>
    </row>
    <row r="301" ht="15.75" customHeight="1">
      <c r="A301" s="62" t="s">
        <v>193</v>
      </c>
      <c r="B301" s="7"/>
      <c r="C301" s="111" t="s">
        <v>190</v>
      </c>
      <c r="D301" s="6"/>
      <c r="E301" s="6"/>
      <c r="F301" s="6"/>
      <c r="G301" s="6"/>
      <c r="H301" s="6"/>
      <c r="I301" s="6"/>
      <c r="J301" s="6"/>
      <c r="K301" s="6"/>
      <c r="L301" s="6"/>
      <c r="M301" s="7"/>
    </row>
    <row r="302" ht="15.75" customHeight="1">
      <c r="A302" s="62" t="s">
        <v>194</v>
      </c>
      <c r="B302" s="7"/>
      <c r="C302" s="111" t="s">
        <v>195</v>
      </c>
      <c r="D302" s="6"/>
      <c r="E302" s="6"/>
      <c r="F302" s="6"/>
      <c r="G302" s="6"/>
      <c r="H302" s="6"/>
      <c r="I302" s="6"/>
      <c r="J302" s="6"/>
      <c r="K302" s="6"/>
      <c r="L302" s="6"/>
      <c r="M302" s="7"/>
    </row>
    <row r="303" ht="33.0" customHeight="1">
      <c r="A303" s="112"/>
      <c r="B303" s="20"/>
      <c r="C303" s="20"/>
      <c r="D303" s="20"/>
      <c r="E303" s="20"/>
      <c r="F303" s="20"/>
      <c r="G303" s="20"/>
      <c r="H303" s="20"/>
      <c r="I303" s="20"/>
      <c r="J303" s="20"/>
      <c r="K303" s="20"/>
      <c r="L303" s="20"/>
      <c r="M303" s="21"/>
    </row>
    <row r="304" ht="15.75" customHeight="1">
      <c r="A304" s="113" t="s">
        <v>196</v>
      </c>
      <c r="B304" s="114"/>
      <c r="C304" s="114"/>
      <c r="D304" s="114"/>
      <c r="E304" s="114"/>
      <c r="F304" s="114"/>
      <c r="G304" s="114"/>
      <c r="H304" s="114"/>
      <c r="I304" s="114"/>
      <c r="J304" s="114"/>
      <c r="K304" s="114"/>
      <c r="L304" s="114"/>
      <c r="M304" s="115"/>
      <c r="N304" s="22"/>
      <c r="Q304" s="22"/>
      <c r="R304" s="22"/>
      <c r="S304" s="22"/>
      <c r="T304" s="22"/>
      <c r="U304" s="22"/>
      <c r="V304" s="22"/>
      <c r="W304" s="22"/>
      <c r="X304" s="22"/>
      <c r="Y304" s="22"/>
      <c r="Z304" s="22"/>
      <c r="AA304" s="22"/>
      <c r="AB304" s="22"/>
      <c r="AC304" s="22"/>
      <c r="AD304" s="22"/>
      <c r="AE304" s="22"/>
    </row>
    <row r="305" ht="15.75" customHeight="1">
      <c r="A305" s="62" t="s">
        <v>197</v>
      </c>
      <c r="B305" s="6"/>
      <c r="C305" s="64">
        <f>J28</f>
        <v>0</v>
      </c>
      <c r="D305" s="6"/>
      <c r="E305" s="6"/>
      <c r="F305" s="6"/>
      <c r="G305" s="6"/>
      <c r="H305" s="6"/>
      <c r="I305" s="6"/>
      <c r="J305" s="6"/>
      <c r="K305" s="6"/>
      <c r="L305" s="6"/>
      <c r="M305" s="7"/>
      <c r="N305" s="22"/>
      <c r="Q305" s="22"/>
      <c r="R305" s="22"/>
      <c r="S305" s="22"/>
      <c r="T305" s="22"/>
      <c r="U305" s="22"/>
      <c r="V305" s="22"/>
      <c r="W305" s="22"/>
      <c r="X305" s="22"/>
      <c r="Y305" s="22"/>
      <c r="Z305" s="22"/>
      <c r="AA305" s="22"/>
      <c r="AB305" s="22"/>
      <c r="AC305" s="22"/>
      <c r="AD305" s="22"/>
      <c r="AE305" s="22"/>
    </row>
    <row r="306" ht="15.75" customHeight="1">
      <c r="A306" s="62" t="s">
        <v>198</v>
      </c>
      <c r="B306" s="6"/>
      <c r="C306" s="111" t="s">
        <v>199</v>
      </c>
      <c r="D306" s="6"/>
      <c r="E306" s="6"/>
      <c r="F306" s="6"/>
      <c r="G306" s="6"/>
      <c r="H306" s="6"/>
      <c r="I306" s="6"/>
      <c r="J306" s="6"/>
      <c r="K306" s="6"/>
      <c r="L306" s="6"/>
      <c r="M306" s="7"/>
      <c r="N306" s="22"/>
      <c r="Q306" s="22"/>
      <c r="R306" s="22"/>
      <c r="S306" s="22"/>
      <c r="T306" s="22"/>
      <c r="U306" s="22"/>
      <c r="V306" s="22"/>
      <c r="W306" s="22"/>
      <c r="X306" s="22"/>
      <c r="Y306" s="22"/>
      <c r="Z306" s="22"/>
      <c r="AA306" s="22"/>
      <c r="AB306" s="22"/>
      <c r="AC306" s="22"/>
      <c r="AD306" s="22"/>
      <c r="AE306" s="22"/>
    </row>
    <row r="307" ht="15.75" customHeight="1">
      <c r="A307" s="62" t="s">
        <v>200</v>
      </c>
      <c r="B307" s="6"/>
      <c r="C307" s="111" t="s">
        <v>201</v>
      </c>
      <c r="D307" s="6"/>
      <c r="E307" s="6"/>
      <c r="F307" s="6"/>
      <c r="G307" s="6"/>
      <c r="H307" s="6"/>
      <c r="I307" s="6"/>
      <c r="J307" s="6"/>
      <c r="K307" s="6"/>
      <c r="L307" s="6"/>
      <c r="M307" s="7"/>
      <c r="N307" s="22"/>
      <c r="Q307" s="22"/>
      <c r="R307" s="22"/>
      <c r="S307" s="22"/>
      <c r="T307" s="22"/>
      <c r="U307" s="22"/>
      <c r="V307" s="22"/>
      <c r="W307" s="22"/>
      <c r="X307" s="22"/>
      <c r="Y307" s="22"/>
      <c r="Z307" s="22"/>
      <c r="AA307" s="22"/>
      <c r="AB307" s="22"/>
      <c r="AC307" s="22"/>
      <c r="AD307" s="22"/>
      <c r="AE307" s="22"/>
    </row>
    <row r="308" ht="15.75" customHeight="1">
      <c r="A308" s="116"/>
      <c r="B308" s="6"/>
      <c r="C308" s="6"/>
      <c r="D308" s="6"/>
      <c r="E308" s="6"/>
      <c r="F308" s="6"/>
      <c r="G308" s="6"/>
      <c r="H308" s="6"/>
      <c r="I308" s="6"/>
      <c r="J308" s="6"/>
      <c r="K308" s="6"/>
      <c r="L308" s="6"/>
      <c r="M308" s="7"/>
      <c r="N308" s="22"/>
      <c r="Q308" s="22"/>
      <c r="R308" s="22"/>
      <c r="S308" s="22"/>
      <c r="T308" s="22"/>
      <c r="U308" s="22"/>
      <c r="V308" s="22"/>
      <c r="W308" s="22"/>
      <c r="X308" s="22"/>
      <c r="Y308" s="22"/>
      <c r="Z308" s="22"/>
      <c r="AA308" s="22"/>
      <c r="AB308" s="22"/>
      <c r="AC308" s="22"/>
      <c r="AD308" s="22"/>
      <c r="AE308" s="22"/>
    </row>
    <row r="309" ht="69.0" customHeight="1">
      <c r="A309" s="129" t="s">
        <v>221</v>
      </c>
      <c r="B309" s="6"/>
      <c r="C309" s="6"/>
      <c r="D309" s="6"/>
      <c r="E309" s="6"/>
      <c r="F309" s="6"/>
      <c r="G309" s="6"/>
      <c r="H309" s="6"/>
      <c r="I309" s="6"/>
      <c r="J309" s="6"/>
      <c r="K309" s="6"/>
      <c r="L309" s="6"/>
      <c r="M309" s="7"/>
      <c r="N309" s="22"/>
      <c r="Q309" s="22"/>
      <c r="R309" s="22"/>
      <c r="S309" s="22"/>
      <c r="T309" s="22"/>
      <c r="U309" s="22"/>
      <c r="V309" s="22"/>
      <c r="W309" s="22"/>
      <c r="X309" s="22"/>
      <c r="Y309" s="22"/>
      <c r="Z309" s="22"/>
      <c r="AA309" s="22"/>
      <c r="AB309" s="22"/>
      <c r="AC309" s="22"/>
      <c r="AD309" s="22"/>
      <c r="AE309" s="22"/>
    </row>
    <row r="310" ht="15.75" customHeight="1">
      <c r="A310" s="118"/>
      <c r="B310" s="9"/>
      <c r="C310" s="9"/>
      <c r="D310" s="9"/>
      <c r="E310" s="9"/>
      <c r="F310" s="9"/>
      <c r="G310" s="9"/>
      <c r="H310" s="9"/>
      <c r="I310" s="9"/>
      <c r="J310" s="9"/>
      <c r="K310" s="9"/>
      <c r="L310" s="9"/>
      <c r="M310" s="10"/>
    </row>
    <row r="311" ht="15.75" customHeight="1">
      <c r="A311" s="119" t="s">
        <v>92</v>
      </c>
      <c r="B311" s="33"/>
      <c r="C311" s="33"/>
      <c r="D311" s="33"/>
      <c r="E311" s="33"/>
      <c r="F311" s="33"/>
      <c r="G311" s="33"/>
      <c r="H311" s="33"/>
      <c r="I311" s="33"/>
      <c r="J311" s="33"/>
      <c r="K311" s="33"/>
      <c r="L311" s="33"/>
      <c r="M311" s="34"/>
    </row>
    <row r="312" ht="15.75" customHeight="1">
      <c r="A312" s="120" t="s">
        <v>247</v>
      </c>
      <c r="B312" s="6"/>
      <c r="C312" s="6"/>
      <c r="D312" s="6"/>
      <c r="E312" s="6"/>
      <c r="F312" s="6"/>
      <c r="G312" s="6"/>
      <c r="H312" s="6"/>
      <c r="I312" s="6"/>
      <c r="J312" s="6"/>
      <c r="K312" s="6"/>
      <c r="L312" s="6"/>
      <c r="M312" s="36"/>
    </row>
    <row r="313" ht="15.75" customHeight="1">
      <c r="A313" s="120" t="s">
        <v>248</v>
      </c>
      <c r="B313" s="6"/>
      <c r="C313" s="6"/>
      <c r="D313" s="6"/>
      <c r="E313" s="6"/>
      <c r="F313" s="6"/>
      <c r="G313" s="6"/>
      <c r="H313" s="6"/>
      <c r="I313" s="6"/>
      <c r="J313" s="6"/>
      <c r="K313" s="6"/>
      <c r="L313" s="6"/>
      <c r="M313" s="36"/>
    </row>
    <row r="314">
      <c r="A314" s="121" t="s">
        <v>249</v>
      </c>
      <c r="B314" s="6"/>
      <c r="C314" s="6"/>
      <c r="D314" s="6"/>
      <c r="E314" s="6"/>
      <c r="F314" s="6"/>
      <c r="G314" s="6"/>
      <c r="H314" s="6"/>
      <c r="I314" s="6"/>
      <c r="J314" s="6"/>
      <c r="K314" s="6"/>
      <c r="L314" s="6"/>
      <c r="M314" s="36"/>
    </row>
    <row r="315" ht="15.75" customHeight="1">
      <c r="A315" s="120" t="s">
        <v>250</v>
      </c>
      <c r="B315" s="6"/>
      <c r="C315" s="6"/>
      <c r="D315" s="6"/>
      <c r="E315" s="6"/>
      <c r="F315" s="6"/>
      <c r="G315" s="6"/>
      <c r="H315" s="6"/>
      <c r="I315" s="6"/>
      <c r="J315" s="6"/>
      <c r="K315" s="6"/>
      <c r="L315" s="6"/>
      <c r="M315" s="36"/>
    </row>
    <row r="316" ht="15.75" customHeight="1">
      <c r="A316" s="38"/>
      <c r="B316" s="6"/>
      <c r="C316" s="6"/>
      <c r="D316" s="6"/>
      <c r="E316" s="6"/>
      <c r="F316" s="6"/>
      <c r="G316" s="6"/>
      <c r="H316" s="6"/>
      <c r="I316" s="6"/>
      <c r="J316" s="6"/>
      <c r="K316" s="6"/>
      <c r="L316" s="6"/>
      <c r="M316" s="36"/>
    </row>
    <row r="317" ht="15.75" customHeight="1">
      <c r="A317" s="38"/>
      <c r="B317" s="6"/>
      <c r="C317" s="6"/>
      <c r="D317" s="6"/>
      <c r="E317" s="6"/>
      <c r="F317" s="6"/>
      <c r="G317" s="6"/>
      <c r="H317" s="6"/>
      <c r="I317" s="6"/>
      <c r="J317" s="6"/>
      <c r="K317" s="6"/>
      <c r="L317" s="6"/>
      <c r="M317" s="36"/>
    </row>
    <row r="318" ht="15.75" customHeight="1">
      <c r="A318" s="38" t="s">
        <v>97</v>
      </c>
      <c r="B318" s="6"/>
      <c r="C318" s="6"/>
      <c r="D318" s="6"/>
      <c r="E318" s="6"/>
      <c r="F318" s="6"/>
      <c r="G318" s="6"/>
      <c r="H318" s="6"/>
      <c r="I318" s="6"/>
      <c r="J318" s="6"/>
      <c r="K318" s="6"/>
      <c r="L318" s="6"/>
      <c r="M318" s="36"/>
    </row>
    <row r="319" ht="15.75" customHeight="1">
      <c r="A319" s="122" t="s">
        <v>207</v>
      </c>
      <c r="B319" s="6"/>
      <c r="C319" s="6"/>
      <c r="D319" s="6"/>
      <c r="E319" s="6"/>
      <c r="F319" s="6"/>
      <c r="G319" s="6"/>
      <c r="H319" s="6"/>
      <c r="I319" s="6"/>
      <c r="J319" s="6"/>
      <c r="K319" s="6"/>
      <c r="L319" s="6"/>
      <c r="M319" s="36"/>
    </row>
    <row r="320" ht="15.75" customHeight="1">
      <c r="A320" s="40" t="s">
        <v>99</v>
      </c>
      <c r="B320" s="41"/>
      <c r="C320" s="41"/>
      <c r="D320" s="41"/>
      <c r="E320" s="41"/>
      <c r="F320" s="41"/>
      <c r="G320" s="41"/>
      <c r="H320" s="41"/>
      <c r="I320" s="41"/>
      <c r="J320" s="41"/>
      <c r="K320" s="41"/>
      <c r="L320" s="41"/>
      <c r="M320" s="42"/>
    </row>
    <row r="321" ht="15.75" customHeight="1">
      <c r="A321" s="123" t="s">
        <v>100</v>
      </c>
      <c r="B321" s="20"/>
      <c r="C321" s="20"/>
      <c r="D321" s="20"/>
      <c r="E321" s="20"/>
      <c r="F321" s="20"/>
      <c r="G321" s="20"/>
      <c r="H321" s="20"/>
      <c r="I321" s="20"/>
      <c r="J321" s="20"/>
      <c r="K321" s="20"/>
      <c r="L321" s="20"/>
      <c r="M321" s="98"/>
    </row>
    <row r="322" ht="15.75" customHeight="1">
      <c r="A322" s="124"/>
      <c r="B322" s="125"/>
      <c r="C322" s="125"/>
      <c r="D322" s="125"/>
      <c r="E322" s="125"/>
      <c r="F322" s="125"/>
      <c r="G322" s="125"/>
      <c r="H322" s="125"/>
      <c r="I322" s="125"/>
      <c r="J322" s="125"/>
      <c r="K322" s="125"/>
      <c r="L322" s="125"/>
      <c r="M322" s="126"/>
    </row>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sheetData>
  <mergeCells count="712">
    <mergeCell ref="A20:B20"/>
    <mergeCell ref="C20:D20"/>
    <mergeCell ref="E20:F20"/>
    <mergeCell ref="G20:M20"/>
    <mergeCell ref="A21:B21"/>
    <mergeCell ref="C21:D21"/>
    <mergeCell ref="E21:F21"/>
    <mergeCell ref="G21:M21"/>
    <mergeCell ref="C22:D22"/>
    <mergeCell ref="E22:F22"/>
    <mergeCell ref="G22:M22"/>
    <mergeCell ref="E24:F24"/>
    <mergeCell ref="G24:M24"/>
    <mergeCell ref="A22:B22"/>
    <mergeCell ref="A23:B23"/>
    <mergeCell ref="C23:D23"/>
    <mergeCell ref="E23:F23"/>
    <mergeCell ref="G23:M23"/>
    <mergeCell ref="A24:B24"/>
    <mergeCell ref="C24:D24"/>
    <mergeCell ref="I5:K5"/>
    <mergeCell ref="L5:M5"/>
    <mergeCell ref="A1:M1"/>
    <mergeCell ref="Q1:S1"/>
    <mergeCell ref="A2:M2"/>
    <mergeCell ref="Q2:S2"/>
    <mergeCell ref="A3:M3"/>
    <mergeCell ref="A4:M4"/>
    <mergeCell ref="A5:G5"/>
    <mergeCell ref="A6:M6"/>
    <mergeCell ref="A7:M7"/>
    <mergeCell ref="A8:M8"/>
    <mergeCell ref="A9:M9"/>
    <mergeCell ref="A10:M10"/>
    <mergeCell ref="A11:M11"/>
    <mergeCell ref="A12:M12"/>
    <mergeCell ref="G18:M18"/>
    <mergeCell ref="G19:M19"/>
    <mergeCell ref="A13:M13"/>
    <mergeCell ref="A14:M14"/>
    <mergeCell ref="A15:M15"/>
    <mergeCell ref="A16:M16"/>
    <mergeCell ref="C17:D17"/>
    <mergeCell ref="E17:F17"/>
    <mergeCell ref="G17:M17"/>
    <mergeCell ref="A17:B17"/>
    <mergeCell ref="A18:B18"/>
    <mergeCell ref="C18:D18"/>
    <mergeCell ref="E18:F18"/>
    <mergeCell ref="A19:B19"/>
    <mergeCell ref="C19:D19"/>
    <mergeCell ref="E19:F19"/>
    <mergeCell ref="D28:F28"/>
    <mergeCell ref="G28:I28"/>
    <mergeCell ref="A25:B25"/>
    <mergeCell ref="C25:D25"/>
    <mergeCell ref="E25:F25"/>
    <mergeCell ref="G25:M25"/>
    <mergeCell ref="A26:M26"/>
    <mergeCell ref="A27:M27"/>
    <mergeCell ref="A28:C28"/>
    <mergeCell ref="J31:K31"/>
    <mergeCell ref="L31:M31"/>
    <mergeCell ref="J28:M28"/>
    <mergeCell ref="A29:M29"/>
    <mergeCell ref="A30:M30"/>
    <mergeCell ref="A31:C31"/>
    <mergeCell ref="D31:E31"/>
    <mergeCell ref="F31:G31"/>
    <mergeCell ref="H31:I31"/>
    <mergeCell ref="H33:I33"/>
    <mergeCell ref="J33:K33"/>
    <mergeCell ref="H34:I34"/>
    <mergeCell ref="J34:K34"/>
    <mergeCell ref="L34:M34"/>
    <mergeCell ref="H35:I35"/>
    <mergeCell ref="J35:K35"/>
    <mergeCell ref="L35:M35"/>
    <mergeCell ref="A32:C32"/>
    <mergeCell ref="D32:E32"/>
    <mergeCell ref="F32:G32"/>
    <mergeCell ref="H32:I32"/>
    <mergeCell ref="J32:K32"/>
    <mergeCell ref="L32:M32"/>
    <mergeCell ref="A33:C33"/>
    <mergeCell ref="L33:M33"/>
    <mergeCell ref="D33:E33"/>
    <mergeCell ref="F33:G33"/>
    <mergeCell ref="A34:C34"/>
    <mergeCell ref="D34:E34"/>
    <mergeCell ref="F34:G34"/>
    <mergeCell ref="D35:E35"/>
    <mergeCell ref="F35:G35"/>
    <mergeCell ref="A35:C35"/>
    <mergeCell ref="A36:C36"/>
    <mergeCell ref="D36:E36"/>
    <mergeCell ref="F36:G36"/>
    <mergeCell ref="H36:I36"/>
    <mergeCell ref="J36:K36"/>
    <mergeCell ref="L36:M36"/>
    <mergeCell ref="H38:I38"/>
    <mergeCell ref="J38:K38"/>
    <mergeCell ref="H39:I39"/>
    <mergeCell ref="J39:K39"/>
    <mergeCell ref="L39:M39"/>
    <mergeCell ref="H40:I40"/>
    <mergeCell ref="J40:K40"/>
    <mergeCell ref="L40:M40"/>
    <mergeCell ref="A37:C37"/>
    <mergeCell ref="D37:E37"/>
    <mergeCell ref="F37:G37"/>
    <mergeCell ref="H37:I37"/>
    <mergeCell ref="J37:K37"/>
    <mergeCell ref="L37:M37"/>
    <mergeCell ref="A38:C38"/>
    <mergeCell ref="L38:M38"/>
    <mergeCell ref="D38:E38"/>
    <mergeCell ref="F38:G38"/>
    <mergeCell ref="A39:C39"/>
    <mergeCell ref="D39:E39"/>
    <mergeCell ref="F39:G39"/>
    <mergeCell ref="D40:E40"/>
    <mergeCell ref="F40:G40"/>
    <mergeCell ref="A40:C40"/>
    <mergeCell ref="A41:C41"/>
    <mergeCell ref="D41:E41"/>
    <mergeCell ref="F41:G41"/>
    <mergeCell ref="H41:I41"/>
    <mergeCell ref="J41:K41"/>
    <mergeCell ref="L41:M41"/>
    <mergeCell ref="H43:I43"/>
    <mergeCell ref="J43:K43"/>
    <mergeCell ref="H44:I44"/>
    <mergeCell ref="J44:K44"/>
    <mergeCell ref="L44:M44"/>
    <mergeCell ref="H45:I45"/>
    <mergeCell ref="J45:K45"/>
    <mergeCell ref="L45:M45"/>
    <mergeCell ref="A42:C42"/>
    <mergeCell ref="D42:E42"/>
    <mergeCell ref="F42:G42"/>
    <mergeCell ref="H42:I42"/>
    <mergeCell ref="J42:K42"/>
    <mergeCell ref="L42:M42"/>
    <mergeCell ref="A43:C43"/>
    <mergeCell ref="L43:M43"/>
    <mergeCell ref="D43:E43"/>
    <mergeCell ref="F43:G43"/>
    <mergeCell ref="A44:C44"/>
    <mergeCell ref="D44:E44"/>
    <mergeCell ref="F44:G44"/>
    <mergeCell ref="D45:E45"/>
    <mergeCell ref="F45:G45"/>
    <mergeCell ref="H113:J113"/>
    <mergeCell ref="K113:M113"/>
    <mergeCell ref="B111:D111"/>
    <mergeCell ref="B112:D112"/>
    <mergeCell ref="E112:G112"/>
    <mergeCell ref="H112:J112"/>
    <mergeCell ref="K112:M112"/>
    <mergeCell ref="B113:D113"/>
    <mergeCell ref="E113:G113"/>
    <mergeCell ref="H117:J117"/>
    <mergeCell ref="K117:M117"/>
    <mergeCell ref="A114:J114"/>
    <mergeCell ref="K114:M114"/>
    <mergeCell ref="A115:M115"/>
    <mergeCell ref="A116:D116"/>
    <mergeCell ref="E116:M116"/>
    <mergeCell ref="B117:D117"/>
    <mergeCell ref="E117:G117"/>
    <mergeCell ref="B107:D107"/>
    <mergeCell ref="B108:D108"/>
    <mergeCell ref="E108:G108"/>
    <mergeCell ref="H108:J108"/>
    <mergeCell ref="K108:M108"/>
    <mergeCell ref="B109:D109"/>
    <mergeCell ref="E109:G109"/>
    <mergeCell ref="B110:D110"/>
    <mergeCell ref="E110:G110"/>
    <mergeCell ref="H110:J110"/>
    <mergeCell ref="K110:M110"/>
    <mergeCell ref="E111:G111"/>
    <mergeCell ref="H111:J111"/>
    <mergeCell ref="K111:M111"/>
    <mergeCell ref="A45:C45"/>
    <mergeCell ref="A46:M46"/>
    <mergeCell ref="A47:M47"/>
    <mergeCell ref="A48:M48"/>
    <mergeCell ref="A49:M49"/>
    <mergeCell ref="A50:M92"/>
    <mergeCell ref="A93:M93"/>
    <mergeCell ref="A94:M94"/>
    <mergeCell ref="A95:M95"/>
    <mergeCell ref="A96:M96"/>
    <mergeCell ref="A97:M97"/>
    <mergeCell ref="A98:M98"/>
    <mergeCell ref="A99:M99"/>
    <mergeCell ref="A100:M100"/>
    <mergeCell ref="H105:J105"/>
    <mergeCell ref="K105:M105"/>
    <mergeCell ref="A101:M101"/>
    <mergeCell ref="A102:M102"/>
    <mergeCell ref="A103:M103"/>
    <mergeCell ref="A104:D104"/>
    <mergeCell ref="E104:M104"/>
    <mergeCell ref="B105:D105"/>
    <mergeCell ref="E105:G105"/>
    <mergeCell ref="B106:D106"/>
    <mergeCell ref="E106:G106"/>
    <mergeCell ref="H106:J106"/>
    <mergeCell ref="K106:M106"/>
    <mergeCell ref="E107:G107"/>
    <mergeCell ref="H107:J107"/>
    <mergeCell ref="K107:M107"/>
    <mergeCell ref="H109:J109"/>
    <mergeCell ref="K109:M109"/>
    <mergeCell ref="H121:J121"/>
    <mergeCell ref="K121:M121"/>
    <mergeCell ref="A126:J126"/>
    <mergeCell ref="K126:M126"/>
    <mergeCell ref="A127:M127"/>
    <mergeCell ref="A128:D128"/>
    <mergeCell ref="E128:M128"/>
    <mergeCell ref="B129:D129"/>
    <mergeCell ref="E129:G129"/>
    <mergeCell ref="B130:D130"/>
    <mergeCell ref="E130:G130"/>
    <mergeCell ref="H130:J130"/>
    <mergeCell ref="K130:M130"/>
    <mergeCell ref="E131:G131"/>
    <mergeCell ref="H131:J131"/>
    <mergeCell ref="K131:M131"/>
    <mergeCell ref="H133:J133"/>
    <mergeCell ref="K133:M133"/>
    <mergeCell ref="B131:D131"/>
    <mergeCell ref="B132:D132"/>
    <mergeCell ref="E132:G132"/>
    <mergeCell ref="H132:J132"/>
    <mergeCell ref="K132:M132"/>
    <mergeCell ref="B133:D133"/>
    <mergeCell ref="E133:G133"/>
    <mergeCell ref="B118:D118"/>
    <mergeCell ref="E118:G118"/>
    <mergeCell ref="H118:J118"/>
    <mergeCell ref="K118:M118"/>
    <mergeCell ref="E119:G119"/>
    <mergeCell ref="H119:J119"/>
    <mergeCell ref="K119:M119"/>
    <mergeCell ref="B119:D119"/>
    <mergeCell ref="B120:D120"/>
    <mergeCell ref="E120:G120"/>
    <mergeCell ref="H120:J120"/>
    <mergeCell ref="K120:M120"/>
    <mergeCell ref="B121:D121"/>
    <mergeCell ref="E121:G121"/>
    <mergeCell ref="B122:D122"/>
    <mergeCell ref="E122:G122"/>
    <mergeCell ref="H122:J122"/>
    <mergeCell ref="K122:M122"/>
    <mergeCell ref="E123:G123"/>
    <mergeCell ref="H123:J123"/>
    <mergeCell ref="K123:M123"/>
    <mergeCell ref="H125:J125"/>
    <mergeCell ref="K125:M125"/>
    <mergeCell ref="B123:D123"/>
    <mergeCell ref="B124:D124"/>
    <mergeCell ref="E124:G124"/>
    <mergeCell ref="H124:J124"/>
    <mergeCell ref="K124:M124"/>
    <mergeCell ref="B125:D125"/>
    <mergeCell ref="E125:G125"/>
    <mergeCell ref="H129:J129"/>
    <mergeCell ref="K129:M129"/>
    <mergeCell ref="H137:J137"/>
    <mergeCell ref="K137:M137"/>
    <mergeCell ref="H149:J149"/>
    <mergeCell ref="K149:M149"/>
    <mergeCell ref="B147:D147"/>
    <mergeCell ref="B148:D148"/>
    <mergeCell ref="E148:G148"/>
    <mergeCell ref="H148:J148"/>
    <mergeCell ref="K148:M148"/>
    <mergeCell ref="B149:D149"/>
    <mergeCell ref="E149:G149"/>
    <mergeCell ref="H153:J153"/>
    <mergeCell ref="K153:M153"/>
    <mergeCell ref="A150:J150"/>
    <mergeCell ref="K150:M150"/>
    <mergeCell ref="A151:M151"/>
    <mergeCell ref="A152:D152"/>
    <mergeCell ref="E152:M152"/>
    <mergeCell ref="B153:D153"/>
    <mergeCell ref="E153:G153"/>
    <mergeCell ref="B143:D143"/>
    <mergeCell ref="B144:D144"/>
    <mergeCell ref="E144:G144"/>
    <mergeCell ref="H144:J144"/>
    <mergeCell ref="K144:M144"/>
    <mergeCell ref="B145:D145"/>
    <mergeCell ref="E145:G145"/>
    <mergeCell ref="B146:D146"/>
    <mergeCell ref="E146:G146"/>
    <mergeCell ref="H146:J146"/>
    <mergeCell ref="K146:M146"/>
    <mergeCell ref="E147:G147"/>
    <mergeCell ref="H147:J147"/>
    <mergeCell ref="K147:M147"/>
    <mergeCell ref="B134:D134"/>
    <mergeCell ref="E134:G134"/>
    <mergeCell ref="H134:J134"/>
    <mergeCell ref="K134:M134"/>
    <mergeCell ref="E135:G135"/>
    <mergeCell ref="H135:J135"/>
    <mergeCell ref="K135:M135"/>
    <mergeCell ref="B135:D135"/>
    <mergeCell ref="B136:D136"/>
    <mergeCell ref="E136:G136"/>
    <mergeCell ref="H136:J136"/>
    <mergeCell ref="K136:M136"/>
    <mergeCell ref="B137:D137"/>
    <mergeCell ref="E137:G137"/>
    <mergeCell ref="H141:J141"/>
    <mergeCell ref="K141:M141"/>
    <mergeCell ref="A138:J138"/>
    <mergeCell ref="K138:M138"/>
    <mergeCell ref="A139:M139"/>
    <mergeCell ref="A140:D140"/>
    <mergeCell ref="E140:M140"/>
    <mergeCell ref="B141:D141"/>
    <mergeCell ref="E141:G141"/>
    <mergeCell ref="B142:D142"/>
    <mergeCell ref="E142:G142"/>
    <mergeCell ref="H142:J142"/>
    <mergeCell ref="K142:M142"/>
    <mergeCell ref="E143:G143"/>
    <mergeCell ref="H143:J143"/>
    <mergeCell ref="K143:M143"/>
    <mergeCell ref="H145:J145"/>
    <mergeCell ref="K145:M145"/>
    <mergeCell ref="H157:J157"/>
    <mergeCell ref="K157:M157"/>
    <mergeCell ref="A162:J162"/>
    <mergeCell ref="K162:M162"/>
    <mergeCell ref="A163:M163"/>
    <mergeCell ref="A164:D164"/>
    <mergeCell ref="E164:M164"/>
    <mergeCell ref="B165:D165"/>
    <mergeCell ref="E165:G165"/>
    <mergeCell ref="B166:D166"/>
    <mergeCell ref="E166:G166"/>
    <mergeCell ref="H166:J166"/>
    <mergeCell ref="K166:M166"/>
    <mergeCell ref="E167:G167"/>
    <mergeCell ref="H167:J167"/>
    <mergeCell ref="K167:M167"/>
    <mergeCell ref="H169:J169"/>
    <mergeCell ref="K169:M169"/>
    <mergeCell ref="B167:D167"/>
    <mergeCell ref="B168:D168"/>
    <mergeCell ref="E168:G168"/>
    <mergeCell ref="H168:J168"/>
    <mergeCell ref="K168:M168"/>
    <mergeCell ref="B169:D169"/>
    <mergeCell ref="E169:G169"/>
    <mergeCell ref="B154:D154"/>
    <mergeCell ref="E154:G154"/>
    <mergeCell ref="H154:J154"/>
    <mergeCell ref="K154:M154"/>
    <mergeCell ref="E155:G155"/>
    <mergeCell ref="H155:J155"/>
    <mergeCell ref="K155:M155"/>
    <mergeCell ref="B155:D155"/>
    <mergeCell ref="B156:D156"/>
    <mergeCell ref="E156:G156"/>
    <mergeCell ref="H156:J156"/>
    <mergeCell ref="K156:M156"/>
    <mergeCell ref="B157:D157"/>
    <mergeCell ref="E157:G157"/>
    <mergeCell ref="B158:D158"/>
    <mergeCell ref="E158:G158"/>
    <mergeCell ref="H158:J158"/>
    <mergeCell ref="K158:M158"/>
    <mergeCell ref="E159:G159"/>
    <mergeCell ref="H159:J159"/>
    <mergeCell ref="K159:M159"/>
    <mergeCell ref="H161:J161"/>
    <mergeCell ref="K161:M161"/>
    <mergeCell ref="B159:D159"/>
    <mergeCell ref="B160:D160"/>
    <mergeCell ref="E160:G160"/>
    <mergeCell ref="H160:J160"/>
    <mergeCell ref="K160:M160"/>
    <mergeCell ref="B161:D161"/>
    <mergeCell ref="E161:G161"/>
    <mergeCell ref="H165:J165"/>
    <mergeCell ref="K165:M165"/>
    <mergeCell ref="H173:J173"/>
    <mergeCell ref="K173:M173"/>
    <mergeCell ref="H185:J185"/>
    <mergeCell ref="K185:M185"/>
    <mergeCell ref="B183:D183"/>
    <mergeCell ref="B184:D184"/>
    <mergeCell ref="E184:G184"/>
    <mergeCell ref="H184:J184"/>
    <mergeCell ref="K184:M184"/>
    <mergeCell ref="B185:D185"/>
    <mergeCell ref="E185:G185"/>
    <mergeCell ref="H189:J189"/>
    <mergeCell ref="K189:M189"/>
    <mergeCell ref="A186:J186"/>
    <mergeCell ref="K186:M186"/>
    <mergeCell ref="A187:M187"/>
    <mergeCell ref="A188:D188"/>
    <mergeCell ref="E188:M188"/>
    <mergeCell ref="B189:D189"/>
    <mergeCell ref="E189:G189"/>
    <mergeCell ref="B215:D215"/>
    <mergeCell ref="B216:D216"/>
    <mergeCell ref="E216:G216"/>
    <mergeCell ref="H216:J216"/>
    <mergeCell ref="K216:M216"/>
    <mergeCell ref="B217:D217"/>
    <mergeCell ref="E217:G217"/>
    <mergeCell ref="B218:D218"/>
    <mergeCell ref="E218:G218"/>
    <mergeCell ref="H218:J218"/>
    <mergeCell ref="K218:M218"/>
    <mergeCell ref="E219:G219"/>
    <mergeCell ref="H219:J219"/>
    <mergeCell ref="K219:M219"/>
    <mergeCell ref="B206:D206"/>
    <mergeCell ref="E206:G206"/>
    <mergeCell ref="H206:J206"/>
    <mergeCell ref="K206:M206"/>
    <mergeCell ref="E207:G207"/>
    <mergeCell ref="H207:J207"/>
    <mergeCell ref="K207:M207"/>
    <mergeCell ref="B207:D207"/>
    <mergeCell ref="B208:D208"/>
    <mergeCell ref="E208:G208"/>
    <mergeCell ref="H208:J208"/>
    <mergeCell ref="K208:M208"/>
    <mergeCell ref="B209:D209"/>
    <mergeCell ref="E209:G209"/>
    <mergeCell ref="H213:J213"/>
    <mergeCell ref="K213:M213"/>
    <mergeCell ref="A210:J210"/>
    <mergeCell ref="K210:M210"/>
    <mergeCell ref="A211:M211"/>
    <mergeCell ref="A212:D212"/>
    <mergeCell ref="E212:M212"/>
    <mergeCell ref="B213:D213"/>
    <mergeCell ref="E213:G213"/>
    <mergeCell ref="B214:D214"/>
    <mergeCell ref="E214:G214"/>
    <mergeCell ref="H214:J214"/>
    <mergeCell ref="K214:M214"/>
    <mergeCell ref="E215:G215"/>
    <mergeCell ref="H215:J215"/>
    <mergeCell ref="K215:M215"/>
    <mergeCell ref="H217:J217"/>
    <mergeCell ref="K217:M217"/>
    <mergeCell ref="H229:J229"/>
    <mergeCell ref="K229:M229"/>
    <mergeCell ref="A282:B283"/>
    <mergeCell ref="C282:D283"/>
    <mergeCell ref="E282:F283"/>
    <mergeCell ref="G282:H282"/>
    <mergeCell ref="I282:I283"/>
    <mergeCell ref="J282:K283"/>
    <mergeCell ref="L282:M282"/>
    <mergeCell ref="A284:B284"/>
    <mergeCell ref="C284:D284"/>
    <mergeCell ref="E284:F284"/>
    <mergeCell ref="J284:K284"/>
    <mergeCell ref="C285:D285"/>
    <mergeCell ref="E285:F285"/>
    <mergeCell ref="J285:K285"/>
    <mergeCell ref="A285:B285"/>
    <mergeCell ref="A286:B286"/>
    <mergeCell ref="C286:D286"/>
    <mergeCell ref="E286:F286"/>
    <mergeCell ref="A287:B287"/>
    <mergeCell ref="C287:D287"/>
    <mergeCell ref="E287:F287"/>
    <mergeCell ref="C290:D290"/>
    <mergeCell ref="E290:F290"/>
    <mergeCell ref="A288:B288"/>
    <mergeCell ref="C288:D288"/>
    <mergeCell ref="E288:F288"/>
    <mergeCell ref="A289:B289"/>
    <mergeCell ref="C289:D289"/>
    <mergeCell ref="E289:F289"/>
    <mergeCell ref="A290:B290"/>
    <mergeCell ref="C293:D293"/>
    <mergeCell ref="E293:F293"/>
    <mergeCell ref="A294:B294"/>
    <mergeCell ref="C294:D294"/>
    <mergeCell ref="E294:F294"/>
    <mergeCell ref="A291:B291"/>
    <mergeCell ref="C291:D291"/>
    <mergeCell ref="E291:F291"/>
    <mergeCell ref="A292:B292"/>
    <mergeCell ref="C292:D292"/>
    <mergeCell ref="E292:F292"/>
    <mergeCell ref="A293:B293"/>
    <mergeCell ref="J293:K293"/>
    <mergeCell ref="J294:K294"/>
    <mergeCell ref="A295:M295"/>
    <mergeCell ref="A296:M296"/>
    <mergeCell ref="A297:M297"/>
    <mergeCell ref="A298:B298"/>
    <mergeCell ref="C298:M298"/>
    <mergeCell ref="A299:B299"/>
    <mergeCell ref="C299:M299"/>
    <mergeCell ref="A300:B300"/>
    <mergeCell ref="C300:M300"/>
    <mergeCell ref="A301:B301"/>
    <mergeCell ref="C301:M301"/>
    <mergeCell ref="A302:B302"/>
    <mergeCell ref="C302:M302"/>
    <mergeCell ref="A303:M303"/>
    <mergeCell ref="A304:M304"/>
    <mergeCell ref="A305:B305"/>
    <mergeCell ref="C305:M305"/>
    <mergeCell ref="A306:B306"/>
    <mergeCell ref="C306:M306"/>
    <mergeCell ref="A307:B307"/>
    <mergeCell ref="C307:M307"/>
    <mergeCell ref="A308:M308"/>
    <mergeCell ref="A309:M309"/>
    <mergeCell ref="A310:M310"/>
    <mergeCell ref="A311:M311"/>
    <mergeCell ref="A312:M312"/>
    <mergeCell ref="A320:M320"/>
    <mergeCell ref="A321:M321"/>
    <mergeCell ref="A322:M322"/>
    <mergeCell ref="A313:M313"/>
    <mergeCell ref="A314:M314"/>
    <mergeCell ref="A315:M315"/>
    <mergeCell ref="A316:M316"/>
    <mergeCell ref="A317:M317"/>
    <mergeCell ref="A318:M318"/>
    <mergeCell ref="A319:M319"/>
    <mergeCell ref="B226:D226"/>
    <mergeCell ref="E226:G226"/>
    <mergeCell ref="H226:J226"/>
    <mergeCell ref="K226:M226"/>
    <mergeCell ref="E227:G227"/>
    <mergeCell ref="H227:J227"/>
    <mergeCell ref="K227:M227"/>
    <mergeCell ref="B227:D227"/>
    <mergeCell ref="B228:D228"/>
    <mergeCell ref="E228:G228"/>
    <mergeCell ref="H228:J228"/>
    <mergeCell ref="K228:M228"/>
    <mergeCell ref="B229:D229"/>
    <mergeCell ref="E229:G229"/>
    <mergeCell ref="B230:D230"/>
    <mergeCell ref="E230:G230"/>
    <mergeCell ref="H230:J230"/>
    <mergeCell ref="K230:M230"/>
    <mergeCell ref="E231:G231"/>
    <mergeCell ref="H231:J231"/>
    <mergeCell ref="K231:M231"/>
    <mergeCell ref="H233:J233"/>
    <mergeCell ref="K233:M233"/>
    <mergeCell ref="B231:D231"/>
    <mergeCell ref="B232:D232"/>
    <mergeCell ref="E232:G232"/>
    <mergeCell ref="H232:J232"/>
    <mergeCell ref="K232:M232"/>
    <mergeCell ref="B233:D233"/>
    <mergeCell ref="E233:G233"/>
    <mergeCell ref="A234:J234"/>
    <mergeCell ref="K234:M234"/>
    <mergeCell ref="A235:M235"/>
    <mergeCell ref="A236:M278"/>
    <mergeCell ref="A279:M279"/>
    <mergeCell ref="A280:M280"/>
    <mergeCell ref="A281:M281"/>
    <mergeCell ref="J286:K286"/>
    <mergeCell ref="J287:K287"/>
    <mergeCell ref="J288:K288"/>
    <mergeCell ref="J289:K289"/>
    <mergeCell ref="J290:K290"/>
    <mergeCell ref="J291:K291"/>
    <mergeCell ref="J292:K292"/>
    <mergeCell ref="B179:D179"/>
    <mergeCell ref="B180:D180"/>
    <mergeCell ref="E180:G180"/>
    <mergeCell ref="H180:J180"/>
    <mergeCell ref="K180:M180"/>
    <mergeCell ref="B181:D181"/>
    <mergeCell ref="E181:G181"/>
    <mergeCell ref="B182:D182"/>
    <mergeCell ref="E182:G182"/>
    <mergeCell ref="H182:J182"/>
    <mergeCell ref="K182:M182"/>
    <mergeCell ref="E183:G183"/>
    <mergeCell ref="H183:J183"/>
    <mergeCell ref="K183:M183"/>
    <mergeCell ref="B170:D170"/>
    <mergeCell ref="E170:G170"/>
    <mergeCell ref="H170:J170"/>
    <mergeCell ref="K170:M170"/>
    <mergeCell ref="E171:G171"/>
    <mergeCell ref="H171:J171"/>
    <mergeCell ref="K171:M171"/>
    <mergeCell ref="B171:D171"/>
    <mergeCell ref="B172:D172"/>
    <mergeCell ref="E172:G172"/>
    <mergeCell ref="H172:J172"/>
    <mergeCell ref="K172:M172"/>
    <mergeCell ref="B173:D173"/>
    <mergeCell ref="E173:G173"/>
    <mergeCell ref="H177:J177"/>
    <mergeCell ref="K177:M177"/>
    <mergeCell ref="A174:J174"/>
    <mergeCell ref="K174:M174"/>
    <mergeCell ref="A175:M175"/>
    <mergeCell ref="A176:D176"/>
    <mergeCell ref="E176:M176"/>
    <mergeCell ref="B177:D177"/>
    <mergeCell ref="E177:G177"/>
    <mergeCell ref="B178:D178"/>
    <mergeCell ref="E178:G178"/>
    <mergeCell ref="H178:J178"/>
    <mergeCell ref="K178:M178"/>
    <mergeCell ref="E179:G179"/>
    <mergeCell ref="H179:J179"/>
    <mergeCell ref="K179:M179"/>
    <mergeCell ref="H181:J181"/>
    <mergeCell ref="K181:M181"/>
    <mergeCell ref="H193:J193"/>
    <mergeCell ref="K193:M193"/>
    <mergeCell ref="A198:J198"/>
    <mergeCell ref="K198:M198"/>
    <mergeCell ref="A199:M199"/>
    <mergeCell ref="A200:D200"/>
    <mergeCell ref="E200:M200"/>
    <mergeCell ref="B201:D201"/>
    <mergeCell ref="E201:G201"/>
    <mergeCell ref="B202:D202"/>
    <mergeCell ref="E202:G202"/>
    <mergeCell ref="H202:J202"/>
    <mergeCell ref="K202:M202"/>
    <mergeCell ref="E203:G203"/>
    <mergeCell ref="H203:J203"/>
    <mergeCell ref="K203:M203"/>
    <mergeCell ref="H205:J205"/>
    <mergeCell ref="K205:M205"/>
    <mergeCell ref="B203:D203"/>
    <mergeCell ref="B204:D204"/>
    <mergeCell ref="E204:G204"/>
    <mergeCell ref="H204:J204"/>
    <mergeCell ref="K204:M204"/>
    <mergeCell ref="B205:D205"/>
    <mergeCell ref="E205:G205"/>
    <mergeCell ref="B190:D190"/>
    <mergeCell ref="E190:G190"/>
    <mergeCell ref="H190:J190"/>
    <mergeCell ref="K190:M190"/>
    <mergeCell ref="E191:G191"/>
    <mergeCell ref="H191:J191"/>
    <mergeCell ref="K191:M191"/>
    <mergeCell ref="B191:D191"/>
    <mergeCell ref="B192:D192"/>
    <mergeCell ref="E192:G192"/>
    <mergeCell ref="H192:J192"/>
    <mergeCell ref="K192:M192"/>
    <mergeCell ref="B193:D193"/>
    <mergeCell ref="E193:G193"/>
    <mergeCell ref="B194:D194"/>
    <mergeCell ref="E194:G194"/>
    <mergeCell ref="H194:J194"/>
    <mergeCell ref="K194:M194"/>
    <mergeCell ref="E195:G195"/>
    <mergeCell ref="H195:J195"/>
    <mergeCell ref="K195:M195"/>
    <mergeCell ref="H197:J197"/>
    <mergeCell ref="K197:M197"/>
    <mergeCell ref="B195:D195"/>
    <mergeCell ref="B196:D196"/>
    <mergeCell ref="E196:G196"/>
    <mergeCell ref="H196:J196"/>
    <mergeCell ref="K196:M196"/>
    <mergeCell ref="B197:D197"/>
    <mergeCell ref="E197:G197"/>
    <mergeCell ref="H201:J201"/>
    <mergeCell ref="K201:M201"/>
    <mergeCell ref="H209:J209"/>
    <mergeCell ref="K209:M209"/>
    <mergeCell ref="H221:J221"/>
    <mergeCell ref="K221:M221"/>
    <mergeCell ref="B219:D219"/>
    <mergeCell ref="B220:D220"/>
    <mergeCell ref="E220:G220"/>
    <mergeCell ref="H220:J220"/>
    <mergeCell ref="K220:M220"/>
    <mergeCell ref="B221:D221"/>
    <mergeCell ref="E221:G221"/>
    <mergeCell ref="H225:J225"/>
    <mergeCell ref="K225:M225"/>
    <mergeCell ref="A222:J222"/>
    <mergeCell ref="K222:M222"/>
    <mergeCell ref="A223:M223"/>
    <mergeCell ref="A224:D224"/>
    <mergeCell ref="E224:M224"/>
    <mergeCell ref="B225:D225"/>
    <mergeCell ref="E225:G225"/>
  </mergeCells>
  <hyperlinks>
    <hyperlink r:id="rId2" ref="Q51"/>
    <hyperlink r:id="rId3" ref="Q53"/>
    <hyperlink r:id="rId4" ref="Q55"/>
    <hyperlink r:id="rId5" ref="O284"/>
    <hyperlink r:id="rId6" ref="O286"/>
    <hyperlink r:id="rId7" ref="O288"/>
    <hyperlink r:id="rId8" ref="O289"/>
    <hyperlink r:id="rId9" ref="O293"/>
  </hyperlinks>
  <printOptions/>
  <pageMargins bottom="0.75" footer="0.0" header="0.0" left="0.7" right="0.7" top="0.75"/>
  <pageSetup orientation="landscape"/>
  <drawing r:id="rId10"/>
  <legacyDrawing r:id="rId1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0"/>
    <col customWidth="1" min="2" max="2" width="9.43"/>
    <col customWidth="1" min="3" max="4" width="8.43"/>
    <col customWidth="1" min="5" max="5" width="9.29"/>
    <col customWidth="1" min="6" max="6" width="9.71"/>
    <col customWidth="1" min="7" max="7" width="10.14"/>
    <col customWidth="1" min="8" max="8" width="9.0"/>
    <col customWidth="1" min="9" max="9" width="8.71"/>
    <col customWidth="1" min="10" max="10" width="7.71"/>
    <col customWidth="1" min="11" max="11" width="9.0"/>
    <col customWidth="1" min="12" max="12" width="9.57"/>
    <col customWidth="1" min="13" max="13" width="9.43"/>
    <col customWidth="1" min="14" max="31" width="10.71"/>
  </cols>
  <sheetData>
    <row r="1">
      <c r="A1" s="1"/>
      <c r="B1" s="2"/>
      <c r="C1" s="2"/>
      <c r="D1" s="2"/>
      <c r="E1" s="2"/>
      <c r="F1" s="2"/>
      <c r="G1" s="2"/>
      <c r="H1" s="2"/>
      <c r="I1" s="2"/>
      <c r="J1" s="2"/>
      <c r="K1" s="2"/>
      <c r="L1" s="2"/>
      <c r="M1" s="2"/>
      <c r="P1" s="44"/>
      <c r="Q1" s="45" t="s">
        <v>101</v>
      </c>
      <c r="R1" s="6"/>
      <c r="S1" s="7"/>
    </row>
    <row r="2">
      <c r="A2" s="3" t="s">
        <v>0</v>
      </c>
      <c r="B2" s="2"/>
      <c r="C2" s="2"/>
      <c r="D2" s="2"/>
      <c r="E2" s="2"/>
      <c r="F2" s="2"/>
      <c r="G2" s="2"/>
      <c r="H2" s="2"/>
      <c r="I2" s="2"/>
      <c r="J2" s="2"/>
      <c r="K2" s="2"/>
      <c r="L2" s="2"/>
      <c r="M2" s="4"/>
      <c r="P2" s="46"/>
      <c r="Q2" s="45" t="s">
        <v>102</v>
      </c>
      <c r="R2" s="6"/>
      <c r="S2" s="7"/>
    </row>
    <row r="3">
      <c r="A3" s="47" t="s">
        <v>103</v>
      </c>
      <c r="B3" s="6"/>
      <c r="C3" s="6"/>
      <c r="D3" s="6"/>
      <c r="E3" s="6"/>
      <c r="F3" s="6"/>
      <c r="G3" s="6"/>
      <c r="H3" s="6"/>
      <c r="I3" s="6"/>
      <c r="J3" s="6"/>
      <c r="K3" s="6"/>
      <c r="L3" s="6"/>
      <c r="M3" s="7"/>
    </row>
    <row r="4">
      <c r="A4" s="48"/>
      <c r="B4" s="6"/>
      <c r="C4" s="6"/>
      <c r="D4" s="6"/>
      <c r="E4" s="6"/>
      <c r="F4" s="6"/>
      <c r="G4" s="6"/>
      <c r="H4" s="6"/>
      <c r="I4" s="6"/>
      <c r="J4" s="6"/>
      <c r="K4" s="6"/>
      <c r="L4" s="6"/>
      <c r="M4" s="7"/>
    </row>
    <row r="5">
      <c r="A5" s="49" t="s">
        <v>104</v>
      </c>
      <c r="B5" s="6"/>
      <c r="C5" s="6"/>
      <c r="D5" s="6"/>
      <c r="E5" s="6"/>
      <c r="F5" s="6"/>
      <c r="G5" s="7"/>
      <c r="H5" s="50" t="s">
        <v>105</v>
      </c>
      <c r="I5" s="51">
        <v>9300.0</v>
      </c>
      <c r="J5" s="6"/>
      <c r="K5" s="7"/>
      <c r="L5" s="49" t="s">
        <v>106</v>
      </c>
      <c r="M5" s="7"/>
    </row>
    <row r="6">
      <c r="A6" s="48"/>
      <c r="B6" s="6"/>
      <c r="C6" s="6"/>
      <c r="D6" s="6"/>
      <c r="E6" s="6"/>
      <c r="F6" s="6"/>
      <c r="G6" s="6"/>
      <c r="H6" s="6"/>
      <c r="I6" s="6"/>
      <c r="J6" s="6"/>
      <c r="K6" s="6"/>
      <c r="L6" s="6"/>
      <c r="M6" s="7"/>
    </row>
    <row r="7">
      <c r="A7" s="52" t="s">
        <v>107</v>
      </c>
      <c r="B7" s="6"/>
      <c r="C7" s="6"/>
      <c r="D7" s="6"/>
      <c r="E7" s="6"/>
      <c r="F7" s="6"/>
      <c r="G7" s="6"/>
      <c r="H7" s="6"/>
      <c r="I7" s="6"/>
      <c r="J7" s="6"/>
      <c r="K7" s="6"/>
      <c r="L7" s="6"/>
      <c r="M7" s="7"/>
    </row>
    <row r="8">
      <c r="A8" s="53" t="s">
        <v>108</v>
      </c>
      <c r="B8" s="6"/>
      <c r="C8" s="6"/>
      <c r="D8" s="6"/>
      <c r="E8" s="6"/>
      <c r="F8" s="6"/>
      <c r="G8" s="6"/>
      <c r="H8" s="6"/>
      <c r="I8" s="6"/>
      <c r="J8" s="6"/>
      <c r="K8" s="6"/>
      <c r="L8" s="6"/>
      <c r="M8" s="7"/>
    </row>
    <row r="9">
      <c r="A9" s="53" t="s">
        <v>109</v>
      </c>
      <c r="B9" s="6"/>
      <c r="C9" s="6"/>
      <c r="D9" s="6"/>
      <c r="E9" s="6"/>
      <c r="F9" s="6"/>
      <c r="G9" s="6"/>
      <c r="H9" s="6"/>
      <c r="I9" s="6"/>
      <c r="J9" s="6"/>
      <c r="K9" s="6"/>
      <c r="L9" s="6"/>
      <c r="M9" s="7"/>
    </row>
    <row r="10">
      <c r="A10" s="53" t="s">
        <v>110</v>
      </c>
      <c r="B10" s="6"/>
      <c r="C10" s="6"/>
      <c r="D10" s="6"/>
      <c r="E10" s="6"/>
      <c r="F10" s="6"/>
      <c r="G10" s="6"/>
      <c r="H10" s="6"/>
      <c r="I10" s="6"/>
      <c r="J10" s="6"/>
      <c r="K10" s="6"/>
      <c r="L10" s="6"/>
      <c r="M10" s="7"/>
    </row>
    <row r="11">
      <c r="A11" s="53" t="s">
        <v>111</v>
      </c>
      <c r="B11" s="6"/>
      <c r="C11" s="6"/>
      <c r="D11" s="6"/>
      <c r="E11" s="6"/>
      <c r="F11" s="6"/>
      <c r="G11" s="6"/>
      <c r="H11" s="6"/>
      <c r="I11" s="6"/>
      <c r="J11" s="6"/>
      <c r="K11" s="6"/>
      <c r="L11" s="6"/>
      <c r="M11" s="7"/>
    </row>
    <row r="12">
      <c r="A12" s="53" t="s">
        <v>112</v>
      </c>
      <c r="B12" s="6"/>
      <c r="C12" s="6"/>
      <c r="D12" s="6"/>
      <c r="E12" s="6"/>
      <c r="F12" s="6"/>
      <c r="G12" s="6"/>
      <c r="H12" s="6"/>
      <c r="I12" s="6"/>
      <c r="J12" s="6"/>
      <c r="K12" s="6"/>
      <c r="L12" s="6"/>
      <c r="M12" s="7"/>
    </row>
    <row r="13">
      <c r="A13" s="53"/>
      <c r="B13" s="6"/>
      <c r="C13" s="6"/>
      <c r="D13" s="6"/>
      <c r="E13" s="6"/>
      <c r="F13" s="6"/>
      <c r="G13" s="6"/>
      <c r="H13" s="6"/>
      <c r="I13" s="6"/>
      <c r="J13" s="6"/>
      <c r="K13" s="6"/>
      <c r="L13" s="6"/>
      <c r="M13" s="7"/>
    </row>
    <row r="14">
      <c r="A14" s="53"/>
      <c r="B14" s="6"/>
      <c r="C14" s="6"/>
      <c r="D14" s="6"/>
      <c r="E14" s="6"/>
      <c r="F14" s="6"/>
      <c r="G14" s="6"/>
      <c r="H14" s="6"/>
      <c r="I14" s="6"/>
      <c r="J14" s="6"/>
      <c r="K14" s="6"/>
      <c r="L14" s="6"/>
      <c r="M14" s="7"/>
    </row>
    <row r="15">
      <c r="A15" s="128" t="s">
        <v>251</v>
      </c>
      <c r="B15" s="6"/>
      <c r="C15" s="6"/>
      <c r="D15" s="6"/>
      <c r="E15" s="6"/>
      <c r="F15" s="6"/>
      <c r="G15" s="6"/>
      <c r="H15" s="6"/>
      <c r="I15" s="6"/>
      <c r="J15" s="6"/>
      <c r="K15" s="6"/>
      <c r="L15" s="6"/>
      <c r="M15" s="7"/>
    </row>
    <row r="16">
      <c r="A16" s="55" t="s">
        <v>114</v>
      </c>
      <c r="B16" s="6"/>
      <c r="C16" s="6"/>
      <c r="D16" s="6"/>
      <c r="E16" s="6"/>
      <c r="F16" s="6"/>
      <c r="G16" s="6"/>
      <c r="H16" s="6"/>
      <c r="I16" s="6"/>
      <c r="J16" s="6"/>
      <c r="K16" s="6"/>
      <c r="L16" s="6"/>
      <c r="M16" s="7"/>
    </row>
    <row r="17">
      <c r="A17" s="56" t="s">
        <v>115</v>
      </c>
      <c r="B17" s="7"/>
      <c r="C17" s="57" t="s">
        <v>116</v>
      </c>
      <c r="D17" s="7"/>
      <c r="E17" s="57" t="s">
        <v>117</v>
      </c>
      <c r="F17" s="7"/>
      <c r="G17" s="57" t="s">
        <v>118</v>
      </c>
      <c r="H17" s="6"/>
      <c r="I17" s="6"/>
      <c r="J17" s="6"/>
      <c r="K17" s="6"/>
      <c r="L17" s="6"/>
      <c r="M17" s="7"/>
    </row>
    <row r="18">
      <c r="A18" s="58"/>
      <c r="B18" s="7"/>
      <c r="C18" s="58"/>
      <c r="D18" s="7"/>
      <c r="E18" s="59">
        <f t="shared" ref="E18:E25" si="1">C18/$I$5</f>
        <v>0</v>
      </c>
      <c r="F18" s="7"/>
      <c r="G18" s="60"/>
      <c r="H18" s="6"/>
      <c r="I18" s="6"/>
      <c r="J18" s="6"/>
      <c r="K18" s="6"/>
      <c r="L18" s="6"/>
      <c r="M18" s="7"/>
    </row>
    <row r="19">
      <c r="A19" s="58"/>
      <c r="B19" s="7"/>
      <c r="C19" s="58"/>
      <c r="D19" s="7"/>
      <c r="E19" s="59">
        <f t="shared" si="1"/>
        <v>0</v>
      </c>
      <c r="F19" s="7"/>
      <c r="G19" s="60"/>
      <c r="H19" s="6"/>
      <c r="I19" s="6"/>
      <c r="J19" s="6"/>
      <c r="K19" s="6"/>
      <c r="L19" s="6"/>
      <c r="M19" s="7"/>
    </row>
    <row r="20">
      <c r="A20" s="58"/>
      <c r="B20" s="7"/>
      <c r="C20" s="58"/>
      <c r="D20" s="7"/>
      <c r="E20" s="59">
        <f t="shared" si="1"/>
        <v>0</v>
      </c>
      <c r="F20" s="7"/>
      <c r="G20" s="60"/>
      <c r="H20" s="6"/>
      <c r="I20" s="6"/>
      <c r="J20" s="6"/>
      <c r="K20" s="6"/>
      <c r="L20" s="6"/>
      <c r="M20" s="7"/>
    </row>
    <row r="21">
      <c r="A21" s="58"/>
      <c r="B21" s="7"/>
      <c r="C21" s="58"/>
      <c r="D21" s="7"/>
      <c r="E21" s="59">
        <f t="shared" si="1"/>
        <v>0</v>
      </c>
      <c r="F21" s="7"/>
      <c r="G21" s="60"/>
      <c r="H21" s="6"/>
      <c r="I21" s="6"/>
      <c r="J21" s="6"/>
      <c r="K21" s="6"/>
      <c r="L21" s="6"/>
      <c r="M21" s="7"/>
    </row>
    <row r="22">
      <c r="A22" s="58"/>
      <c r="B22" s="7"/>
      <c r="C22" s="58"/>
      <c r="D22" s="7"/>
      <c r="E22" s="59">
        <f t="shared" si="1"/>
        <v>0</v>
      </c>
      <c r="F22" s="7"/>
      <c r="G22" s="60"/>
      <c r="H22" s="6"/>
      <c r="I22" s="6"/>
      <c r="J22" s="6"/>
      <c r="K22" s="6"/>
      <c r="L22" s="6"/>
      <c r="M22" s="7"/>
    </row>
    <row r="23">
      <c r="A23" s="58"/>
      <c r="B23" s="7"/>
      <c r="C23" s="58"/>
      <c r="D23" s="7"/>
      <c r="E23" s="59">
        <f t="shared" si="1"/>
        <v>0</v>
      </c>
      <c r="F23" s="7"/>
      <c r="G23" s="60"/>
      <c r="H23" s="6"/>
      <c r="I23" s="6"/>
      <c r="J23" s="6"/>
      <c r="K23" s="6"/>
      <c r="L23" s="6"/>
      <c r="M23" s="7"/>
    </row>
    <row r="24">
      <c r="A24" s="58"/>
      <c r="B24" s="7"/>
      <c r="C24" s="58"/>
      <c r="D24" s="7"/>
      <c r="E24" s="59">
        <f t="shared" si="1"/>
        <v>0</v>
      </c>
      <c r="F24" s="7"/>
      <c r="G24" s="60"/>
      <c r="H24" s="6"/>
      <c r="I24" s="6"/>
      <c r="J24" s="6"/>
      <c r="K24" s="6"/>
      <c r="L24" s="6"/>
      <c r="M24" s="7"/>
    </row>
    <row r="25">
      <c r="A25" s="58"/>
      <c r="B25" s="7"/>
      <c r="C25" s="58"/>
      <c r="D25" s="7"/>
      <c r="E25" s="59">
        <f t="shared" si="1"/>
        <v>0</v>
      </c>
      <c r="F25" s="7"/>
      <c r="G25" s="60"/>
      <c r="H25" s="6"/>
      <c r="I25" s="6"/>
      <c r="J25" s="6"/>
      <c r="K25" s="6"/>
      <c r="L25" s="6"/>
      <c r="M25" s="7"/>
    </row>
    <row r="26">
      <c r="A26" s="61"/>
      <c r="B26" s="6"/>
      <c r="C26" s="6"/>
      <c r="D26" s="6"/>
      <c r="E26" s="6"/>
      <c r="F26" s="6"/>
      <c r="G26" s="6"/>
      <c r="H26" s="6"/>
      <c r="I26" s="6"/>
      <c r="J26" s="6"/>
      <c r="K26" s="6"/>
      <c r="L26" s="6"/>
      <c r="M26" s="7"/>
    </row>
    <row r="27">
      <c r="A27" s="55" t="s">
        <v>119</v>
      </c>
      <c r="B27" s="6"/>
      <c r="C27" s="6"/>
      <c r="D27" s="6"/>
      <c r="E27" s="6"/>
      <c r="F27" s="6"/>
      <c r="G27" s="6"/>
      <c r="H27" s="6"/>
      <c r="I27" s="6"/>
      <c r="J27" s="6"/>
      <c r="K27" s="6"/>
      <c r="L27" s="6"/>
      <c r="M27" s="7"/>
    </row>
    <row r="28">
      <c r="A28" s="62" t="s">
        <v>11</v>
      </c>
      <c r="B28" s="6"/>
      <c r="C28" s="7"/>
      <c r="D28" s="63">
        <f>SUM(C18:D25)</f>
        <v>0</v>
      </c>
      <c r="E28" s="6"/>
      <c r="F28" s="7"/>
      <c r="G28" s="62" t="s">
        <v>12</v>
      </c>
      <c r="H28" s="6"/>
      <c r="I28" s="7"/>
      <c r="J28" s="64">
        <f>D28/9300</f>
        <v>0</v>
      </c>
      <c r="K28" s="6"/>
      <c r="L28" s="6"/>
      <c r="M28" s="7"/>
    </row>
    <row r="29" ht="29.25" customHeight="1">
      <c r="A29" s="65"/>
      <c r="B29" s="66"/>
      <c r="C29" s="66"/>
      <c r="D29" s="66"/>
      <c r="E29" s="66"/>
      <c r="F29" s="66"/>
      <c r="G29" s="66"/>
      <c r="H29" s="66"/>
      <c r="I29" s="66"/>
      <c r="J29" s="66"/>
      <c r="K29" s="66"/>
      <c r="L29" s="66"/>
      <c r="M29" s="67"/>
    </row>
    <row r="30" ht="15.75" customHeight="1">
      <c r="A30" s="55" t="s">
        <v>120</v>
      </c>
      <c r="B30" s="6"/>
      <c r="C30" s="6"/>
      <c r="D30" s="6"/>
      <c r="E30" s="6"/>
      <c r="F30" s="6"/>
      <c r="G30" s="6"/>
      <c r="H30" s="6"/>
      <c r="I30" s="6"/>
      <c r="J30" s="6"/>
      <c r="K30" s="6"/>
      <c r="L30" s="6"/>
      <c r="M30" s="7"/>
    </row>
    <row r="31" ht="15.75" customHeight="1">
      <c r="A31" s="62" t="s">
        <v>121</v>
      </c>
      <c r="B31" s="6"/>
      <c r="C31" s="6"/>
      <c r="D31" s="68" t="s">
        <v>122</v>
      </c>
      <c r="E31" s="6"/>
      <c r="F31" s="62" t="s">
        <v>123</v>
      </c>
      <c r="G31" s="6"/>
      <c r="H31" s="62" t="s">
        <v>117</v>
      </c>
      <c r="I31" s="7"/>
      <c r="J31" s="62" t="s">
        <v>124</v>
      </c>
      <c r="K31" s="7"/>
      <c r="L31" s="62" t="s">
        <v>125</v>
      </c>
      <c r="M31" s="6"/>
    </row>
    <row r="32" ht="15.75" customHeight="1">
      <c r="A32" s="69" t="s">
        <v>126</v>
      </c>
      <c r="B32" s="6"/>
      <c r="C32" s="6"/>
      <c r="D32" s="69"/>
      <c r="E32" s="6"/>
      <c r="F32" s="69"/>
      <c r="G32" s="6"/>
      <c r="H32" s="69"/>
      <c r="I32" s="6"/>
      <c r="J32" s="69">
        <v>0.019</v>
      </c>
      <c r="K32" s="7"/>
      <c r="L32" s="69"/>
      <c r="M32" s="6"/>
    </row>
    <row r="33" ht="15.75" customHeight="1">
      <c r="A33" s="69" t="s">
        <v>127</v>
      </c>
      <c r="B33" s="6"/>
      <c r="C33" s="6"/>
      <c r="D33" s="69"/>
      <c r="E33" s="6"/>
      <c r="F33" s="69"/>
      <c r="G33" s="6"/>
      <c r="H33" s="69"/>
      <c r="I33" s="6"/>
      <c r="J33" s="69"/>
      <c r="K33" s="7"/>
      <c r="L33" s="69"/>
      <c r="M33" s="6"/>
    </row>
    <row r="34" ht="15.75" customHeight="1">
      <c r="A34" s="69" t="s">
        <v>128</v>
      </c>
      <c r="B34" s="6"/>
      <c r="C34" s="6"/>
      <c r="D34" s="69"/>
      <c r="E34" s="6"/>
      <c r="F34" s="69"/>
      <c r="G34" s="6"/>
      <c r="H34" s="69"/>
      <c r="I34" s="6"/>
      <c r="J34" s="69"/>
      <c r="K34" s="7"/>
      <c r="L34" s="69"/>
      <c r="M34" s="6"/>
    </row>
    <row r="35" ht="15.75" customHeight="1">
      <c r="A35" s="69" t="s">
        <v>129</v>
      </c>
      <c r="B35" s="6"/>
      <c r="C35" s="6"/>
      <c r="D35" s="69"/>
      <c r="E35" s="6"/>
      <c r="F35" s="69"/>
      <c r="G35" s="6"/>
      <c r="H35" s="69"/>
      <c r="I35" s="6"/>
      <c r="J35" s="69"/>
      <c r="K35" s="7"/>
      <c r="L35" s="69"/>
      <c r="M35" s="6"/>
    </row>
    <row r="36" ht="15.75" customHeight="1">
      <c r="A36" s="69" t="s">
        <v>130</v>
      </c>
      <c r="B36" s="6"/>
      <c r="C36" s="6"/>
      <c r="D36" s="69"/>
      <c r="E36" s="6"/>
      <c r="F36" s="69"/>
      <c r="G36" s="6"/>
      <c r="H36" s="69"/>
      <c r="I36" s="6"/>
      <c r="J36" s="69"/>
      <c r="K36" s="7"/>
      <c r="L36" s="69"/>
      <c r="M36" s="6"/>
    </row>
    <row r="37" ht="15.75" customHeight="1">
      <c r="A37" s="69" t="s">
        <v>131</v>
      </c>
      <c r="B37" s="6"/>
      <c r="C37" s="6"/>
      <c r="D37" s="69"/>
      <c r="E37" s="6"/>
      <c r="F37" s="69"/>
      <c r="G37" s="6"/>
      <c r="H37" s="69"/>
      <c r="I37" s="6"/>
      <c r="J37" s="69"/>
      <c r="K37" s="7"/>
      <c r="L37" s="69"/>
      <c r="M37" s="6"/>
    </row>
    <row r="38" ht="15.75" customHeight="1">
      <c r="A38" s="69" t="s">
        <v>132</v>
      </c>
      <c r="B38" s="6"/>
      <c r="C38" s="6"/>
      <c r="D38" s="69"/>
      <c r="E38" s="6"/>
      <c r="F38" s="69"/>
      <c r="G38" s="6"/>
      <c r="H38" s="69"/>
      <c r="I38" s="6"/>
      <c r="J38" s="69"/>
      <c r="K38" s="7"/>
      <c r="L38" s="69"/>
      <c r="M38" s="6"/>
    </row>
    <row r="39" ht="15.75" customHeight="1">
      <c r="A39" s="69" t="s">
        <v>69</v>
      </c>
      <c r="B39" s="6"/>
      <c r="C39" s="6"/>
      <c r="D39" s="69"/>
      <c r="E39" s="6"/>
      <c r="F39" s="69"/>
      <c r="G39" s="6"/>
      <c r="H39" s="69"/>
      <c r="I39" s="6"/>
      <c r="J39" s="69"/>
      <c r="K39" s="7"/>
      <c r="L39" s="69"/>
      <c r="M39" s="6"/>
    </row>
    <row r="40" ht="15.75" customHeight="1">
      <c r="A40" s="69" t="s">
        <v>69</v>
      </c>
      <c r="B40" s="6"/>
      <c r="C40" s="6"/>
      <c r="D40" s="69"/>
      <c r="E40" s="6"/>
      <c r="F40" s="69"/>
      <c r="G40" s="6"/>
      <c r="H40" s="69"/>
      <c r="I40" s="6"/>
      <c r="J40" s="69"/>
      <c r="K40" s="7"/>
      <c r="L40" s="69"/>
      <c r="M40" s="6"/>
    </row>
    <row r="41" ht="15.75" customHeight="1">
      <c r="A41" s="69" t="s">
        <v>69</v>
      </c>
      <c r="B41" s="6"/>
      <c r="C41" s="6"/>
      <c r="D41" s="69"/>
      <c r="E41" s="6"/>
      <c r="F41" s="69"/>
      <c r="G41" s="6"/>
      <c r="H41" s="69"/>
      <c r="I41" s="6"/>
      <c r="J41" s="69"/>
      <c r="K41" s="7"/>
      <c r="L41" s="69"/>
      <c r="M41" s="6"/>
    </row>
    <row r="42" ht="15.75" customHeight="1">
      <c r="A42" s="69" t="s">
        <v>69</v>
      </c>
      <c r="B42" s="6"/>
      <c r="C42" s="6"/>
      <c r="D42" s="69"/>
      <c r="E42" s="6"/>
      <c r="F42" s="69"/>
      <c r="G42" s="6"/>
      <c r="H42" s="69"/>
      <c r="I42" s="6"/>
      <c r="J42" s="69"/>
      <c r="K42" s="7"/>
      <c r="L42" s="69"/>
      <c r="M42" s="6"/>
    </row>
    <row r="43" ht="15.75" customHeight="1">
      <c r="A43" s="69" t="s">
        <v>69</v>
      </c>
      <c r="B43" s="6"/>
      <c r="C43" s="6"/>
      <c r="D43" s="69"/>
      <c r="E43" s="6"/>
      <c r="F43" s="69"/>
      <c r="G43" s="6"/>
      <c r="H43" s="69"/>
      <c r="I43" s="6"/>
      <c r="J43" s="69"/>
      <c r="K43" s="7"/>
      <c r="L43" s="69"/>
      <c r="M43" s="6"/>
    </row>
    <row r="44" ht="15.75" customHeight="1">
      <c r="A44" s="69" t="s">
        <v>69</v>
      </c>
      <c r="B44" s="6"/>
      <c r="C44" s="6"/>
      <c r="D44" s="69"/>
      <c r="E44" s="6"/>
      <c r="F44" s="69"/>
      <c r="G44" s="6"/>
      <c r="H44" s="69"/>
      <c r="I44" s="6"/>
      <c r="J44" s="69"/>
      <c r="K44" s="7"/>
      <c r="L44" s="69"/>
      <c r="M44" s="6"/>
    </row>
    <row r="45" ht="15.75" customHeight="1">
      <c r="A45" s="69" t="s">
        <v>69</v>
      </c>
      <c r="B45" s="6"/>
      <c r="C45" s="6"/>
      <c r="D45" s="69"/>
      <c r="E45" s="6"/>
      <c r="F45" s="69"/>
      <c r="G45" s="6"/>
      <c r="H45" s="69"/>
      <c r="I45" s="6"/>
      <c r="J45" s="69"/>
      <c r="K45" s="7"/>
      <c r="L45" s="69"/>
      <c r="M45" s="6"/>
    </row>
    <row r="46">
      <c r="A46" s="53" t="s">
        <v>133</v>
      </c>
      <c r="B46" s="6"/>
      <c r="C46" s="6"/>
      <c r="D46" s="6"/>
      <c r="E46" s="6"/>
      <c r="F46" s="6"/>
      <c r="G46" s="6"/>
      <c r="H46" s="6"/>
      <c r="I46" s="6"/>
      <c r="J46" s="6"/>
      <c r="K46" s="6"/>
      <c r="L46" s="6"/>
      <c r="M46" s="7"/>
    </row>
    <row r="47" ht="27.75" customHeight="1">
      <c r="A47" s="53" t="s">
        <v>252</v>
      </c>
      <c r="B47" s="6"/>
      <c r="C47" s="6"/>
      <c r="D47" s="6"/>
      <c r="E47" s="6"/>
      <c r="F47" s="6"/>
      <c r="G47" s="6"/>
      <c r="H47" s="6"/>
      <c r="I47" s="6"/>
      <c r="J47" s="6"/>
      <c r="K47" s="6"/>
      <c r="L47" s="6"/>
      <c r="M47" s="7"/>
    </row>
    <row r="48" ht="27.75" customHeight="1">
      <c r="A48" s="53" t="s">
        <v>253</v>
      </c>
      <c r="B48" s="6"/>
      <c r="C48" s="6"/>
      <c r="D48" s="6"/>
      <c r="E48" s="6"/>
      <c r="F48" s="6"/>
      <c r="G48" s="6"/>
      <c r="H48" s="6"/>
      <c r="I48" s="6"/>
      <c r="J48" s="6"/>
      <c r="K48" s="6"/>
      <c r="L48" s="6"/>
      <c r="M48" s="7"/>
    </row>
    <row r="49">
      <c r="A49" s="53" t="s">
        <v>254</v>
      </c>
      <c r="B49" s="6"/>
      <c r="C49" s="6"/>
      <c r="D49" s="6"/>
      <c r="E49" s="6"/>
      <c r="F49" s="6"/>
      <c r="G49" s="6"/>
      <c r="H49" s="6"/>
      <c r="I49" s="6"/>
      <c r="J49" s="6"/>
      <c r="K49" s="6"/>
      <c r="L49" s="6"/>
      <c r="M49" s="7"/>
      <c r="O49" s="70" t="s">
        <v>137</v>
      </c>
    </row>
    <row r="50" ht="15.75" customHeight="1">
      <c r="A50" s="71"/>
      <c r="B50" s="9"/>
      <c r="C50" s="9"/>
      <c r="D50" s="9"/>
      <c r="E50" s="9"/>
      <c r="F50" s="9"/>
      <c r="G50" s="9"/>
      <c r="H50" s="9"/>
      <c r="I50" s="9"/>
      <c r="J50" s="9"/>
      <c r="K50" s="9"/>
      <c r="L50" s="9"/>
      <c r="M50" s="9"/>
      <c r="O50" s="72" t="s">
        <v>138</v>
      </c>
    </row>
    <row r="51" ht="15.75" customHeight="1">
      <c r="O51" s="73" t="s">
        <v>139</v>
      </c>
      <c r="Q51" s="74" t="s">
        <v>140</v>
      </c>
    </row>
    <row r="52" ht="15.75" customHeight="1">
      <c r="O52" s="72" t="s">
        <v>141</v>
      </c>
    </row>
    <row r="53" ht="15.75" customHeight="1">
      <c r="O53" s="73" t="s">
        <v>142</v>
      </c>
      <c r="Q53" s="74" t="s">
        <v>143</v>
      </c>
    </row>
    <row r="54" ht="15.75" customHeight="1">
      <c r="O54" s="75" t="s">
        <v>144</v>
      </c>
    </row>
    <row r="55" ht="15.75" customHeight="1">
      <c r="O55" s="73" t="s">
        <v>139</v>
      </c>
      <c r="Q55" s="74" t="s">
        <v>145</v>
      </c>
    </row>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c r="A93" s="53" t="s">
        <v>146</v>
      </c>
      <c r="B93" s="6"/>
      <c r="C93" s="6"/>
      <c r="D93" s="6"/>
      <c r="E93" s="6"/>
      <c r="F93" s="6"/>
      <c r="G93" s="6"/>
      <c r="H93" s="6"/>
      <c r="I93" s="6"/>
      <c r="J93" s="6"/>
      <c r="K93" s="6"/>
      <c r="L93" s="6"/>
      <c r="M93" s="7"/>
    </row>
    <row r="94" ht="30.75" customHeight="1">
      <c r="A94" s="76"/>
      <c r="B94" s="20"/>
      <c r="C94" s="20"/>
      <c r="D94" s="20"/>
      <c r="E94" s="20"/>
      <c r="F94" s="20"/>
      <c r="G94" s="20"/>
      <c r="H94" s="20"/>
      <c r="I94" s="20"/>
      <c r="J94" s="20"/>
      <c r="K94" s="20"/>
      <c r="L94" s="20"/>
      <c r="M94" s="20"/>
    </row>
    <row r="95" ht="15.75" customHeight="1">
      <c r="A95" s="77" t="s">
        <v>147</v>
      </c>
      <c r="B95" s="6"/>
      <c r="C95" s="6"/>
      <c r="D95" s="6"/>
      <c r="E95" s="6"/>
      <c r="F95" s="6"/>
      <c r="G95" s="6"/>
      <c r="H95" s="6"/>
      <c r="I95" s="6"/>
      <c r="J95" s="6"/>
      <c r="K95" s="6"/>
      <c r="L95" s="6"/>
      <c r="M95" s="7"/>
    </row>
    <row r="96" ht="15.75" customHeight="1">
      <c r="A96" s="53" t="s">
        <v>133</v>
      </c>
      <c r="B96" s="6"/>
      <c r="C96" s="6"/>
      <c r="D96" s="6"/>
      <c r="E96" s="6"/>
      <c r="F96" s="6"/>
      <c r="G96" s="6"/>
      <c r="H96" s="6"/>
      <c r="I96" s="6"/>
      <c r="J96" s="6"/>
      <c r="K96" s="6"/>
      <c r="L96" s="6"/>
      <c r="M96" s="7"/>
    </row>
    <row r="97">
      <c r="A97" s="53" t="s">
        <v>148</v>
      </c>
      <c r="B97" s="6"/>
      <c r="C97" s="6"/>
      <c r="D97" s="6"/>
      <c r="E97" s="6"/>
      <c r="F97" s="6"/>
      <c r="G97" s="6"/>
      <c r="H97" s="6"/>
      <c r="I97" s="6"/>
      <c r="J97" s="6"/>
      <c r="K97" s="6"/>
      <c r="L97" s="6"/>
      <c r="M97" s="7"/>
    </row>
    <row r="98">
      <c r="A98" s="53" t="s">
        <v>149</v>
      </c>
      <c r="B98" s="6"/>
      <c r="C98" s="6"/>
      <c r="D98" s="6"/>
      <c r="E98" s="6"/>
      <c r="F98" s="6"/>
      <c r="G98" s="6"/>
      <c r="H98" s="6"/>
      <c r="I98" s="6"/>
      <c r="J98" s="6"/>
      <c r="K98" s="6"/>
      <c r="L98" s="6"/>
      <c r="M98" s="7"/>
    </row>
    <row r="99">
      <c r="A99" s="53" t="s">
        <v>150</v>
      </c>
      <c r="B99" s="6"/>
      <c r="C99" s="6"/>
      <c r="D99" s="6"/>
      <c r="E99" s="6"/>
      <c r="F99" s="6"/>
      <c r="G99" s="6"/>
      <c r="H99" s="6"/>
      <c r="I99" s="6"/>
      <c r="J99" s="6"/>
      <c r="K99" s="6"/>
      <c r="L99" s="6"/>
      <c r="M99" s="7"/>
    </row>
    <row r="100" ht="15.75" customHeight="1">
      <c r="A100" s="53" t="s">
        <v>151</v>
      </c>
      <c r="B100" s="6"/>
      <c r="C100" s="6"/>
      <c r="D100" s="6"/>
      <c r="E100" s="6"/>
      <c r="F100" s="6"/>
      <c r="G100" s="6"/>
      <c r="H100" s="6"/>
      <c r="I100" s="6"/>
      <c r="J100" s="6"/>
      <c r="K100" s="6"/>
      <c r="L100" s="6"/>
      <c r="M100" s="7"/>
    </row>
    <row r="101" ht="15.75" customHeight="1">
      <c r="A101" s="53" t="s">
        <v>152</v>
      </c>
      <c r="B101" s="6"/>
      <c r="C101" s="6"/>
      <c r="D101" s="6"/>
      <c r="E101" s="6"/>
      <c r="F101" s="6"/>
      <c r="G101" s="6"/>
      <c r="H101" s="6"/>
      <c r="I101" s="6"/>
      <c r="J101" s="6"/>
      <c r="K101" s="6"/>
      <c r="L101" s="6"/>
      <c r="M101" s="7"/>
    </row>
    <row r="102" ht="15.75" customHeight="1">
      <c r="A102" s="53" t="s">
        <v>153</v>
      </c>
      <c r="B102" s="6"/>
      <c r="C102" s="6"/>
      <c r="D102" s="6"/>
      <c r="E102" s="6"/>
      <c r="F102" s="6"/>
      <c r="G102" s="6"/>
      <c r="H102" s="6"/>
      <c r="I102" s="6"/>
      <c r="J102" s="6"/>
      <c r="K102" s="6"/>
      <c r="L102" s="6"/>
      <c r="M102" s="7"/>
    </row>
    <row r="103" ht="15.75" customHeight="1">
      <c r="A103" s="53" t="s">
        <v>154</v>
      </c>
      <c r="B103" s="6"/>
      <c r="C103" s="6"/>
      <c r="D103" s="6"/>
      <c r="E103" s="6"/>
      <c r="F103" s="6"/>
      <c r="G103" s="6"/>
      <c r="H103" s="6"/>
      <c r="I103" s="6"/>
      <c r="J103" s="6"/>
      <c r="K103" s="6"/>
      <c r="L103" s="6"/>
      <c r="M103" s="7"/>
    </row>
    <row r="104" ht="15.75" customHeight="1">
      <c r="A104" s="62" t="s">
        <v>155</v>
      </c>
      <c r="B104" s="6"/>
      <c r="C104" s="6"/>
      <c r="D104" s="7"/>
      <c r="E104" s="69" t="str">
        <f>A32</f>
        <v>A - Calefactor 1</v>
      </c>
      <c r="F104" s="6"/>
      <c r="G104" s="6"/>
      <c r="H104" s="6"/>
      <c r="I104" s="6"/>
      <c r="J104" s="6"/>
      <c r="K104" s="6"/>
      <c r="L104" s="6"/>
      <c r="M104" s="7"/>
    </row>
    <row r="105" ht="15.75" customHeight="1">
      <c r="A105" s="78" t="s">
        <v>156</v>
      </c>
      <c r="B105" s="79" t="s">
        <v>157</v>
      </c>
      <c r="C105" s="6"/>
      <c r="D105" s="7"/>
      <c r="E105" s="79" t="s">
        <v>158</v>
      </c>
      <c r="F105" s="6"/>
      <c r="G105" s="7"/>
      <c r="H105" s="79" t="s">
        <v>159</v>
      </c>
      <c r="I105" s="6"/>
      <c r="J105" s="7"/>
      <c r="K105" s="79" t="s">
        <v>160</v>
      </c>
      <c r="L105" s="6"/>
      <c r="M105" s="7"/>
    </row>
    <row r="106" ht="15.75" customHeight="1">
      <c r="A106" s="80">
        <v>1.0</v>
      </c>
      <c r="B106" s="79" t="s">
        <v>161</v>
      </c>
      <c r="C106" s="6"/>
      <c r="D106" s="7"/>
      <c r="E106" s="79">
        <v>100.0</v>
      </c>
      <c r="F106" s="6"/>
      <c r="G106" s="7"/>
      <c r="H106" s="81"/>
      <c r="I106" s="6"/>
      <c r="J106" s="7"/>
      <c r="K106" s="63">
        <f t="shared" ref="K106:K112" si="2">A106*E106*H106</f>
        <v>0</v>
      </c>
      <c r="L106" s="6"/>
      <c r="M106" s="7"/>
    </row>
    <row r="107" ht="15.75" customHeight="1">
      <c r="A107" s="80"/>
      <c r="B107" s="79" t="s">
        <v>162</v>
      </c>
      <c r="C107" s="6"/>
      <c r="D107" s="7"/>
      <c r="E107" s="79">
        <v>30.0</v>
      </c>
      <c r="F107" s="6"/>
      <c r="G107" s="7"/>
      <c r="H107" s="82">
        <v>0.019</v>
      </c>
      <c r="I107" s="6"/>
      <c r="J107" s="7"/>
      <c r="K107" s="63">
        <f t="shared" si="2"/>
        <v>0</v>
      </c>
      <c r="L107" s="6"/>
      <c r="M107" s="7"/>
    </row>
    <row r="108" ht="15.75" customHeight="1">
      <c r="A108" s="80"/>
      <c r="B108" s="79" t="s">
        <v>162</v>
      </c>
      <c r="C108" s="6"/>
      <c r="D108" s="7"/>
      <c r="E108" s="79">
        <v>30.0</v>
      </c>
      <c r="F108" s="6"/>
      <c r="G108" s="7"/>
      <c r="H108" s="82">
        <v>0.025</v>
      </c>
      <c r="I108" s="6"/>
      <c r="J108" s="7"/>
      <c r="K108" s="63">
        <f t="shared" si="2"/>
        <v>0</v>
      </c>
      <c r="L108" s="6"/>
      <c r="M108" s="7"/>
    </row>
    <row r="109" ht="15.75" customHeight="1">
      <c r="A109" s="80"/>
      <c r="B109" s="79" t="s">
        <v>163</v>
      </c>
      <c r="C109" s="6"/>
      <c r="D109" s="7"/>
      <c r="E109" s="79">
        <v>14.0</v>
      </c>
      <c r="F109" s="6"/>
      <c r="G109" s="7"/>
      <c r="H109" s="81"/>
      <c r="I109" s="6"/>
      <c r="J109" s="7"/>
      <c r="K109" s="63">
        <f t="shared" si="2"/>
        <v>0</v>
      </c>
      <c r="L109" s="6"/>
      <c r="M109" s="7"/>
    </row>
    <row r="110" ht="15.75" customHeight="1">
      <c r="A110" s="80"/>
      <c r="B110" s="79" t="s">
        <v>164</v>
      </c>
      <c r="C110" s="6"/>
      <c r="D110" s="7"/>
      <c r="E110" s="79">
        <v>20.0</v>
      </c>
      <c r="F110" s="6"/>
      <c r="G110" s="7"/>
      <c r="H110" s="82">
        <v>0.025</v>
      </c>
      <c r="I110" s="6"/>
      <c r="J110" s="7"/>
      <c r="K110" s="63">
        <f t="shared" si="2"/>
        <v>0</v>
      </c>
      <c r="L110" s="6"/>
      <c r="M110" s="7"/>
    </row>
    <row r="111" ht="15.75" customHeight="1">
      <c r="A111" s="80"/>
      <c r="B111" s="79" t="s">
        <v>164</v>
      </c>
      <c r="C111" s="6"/>
      <c r="D111" s="7"/>
      <c r="E111" s="79">
        <v>20.0</v>
      </c>
      <c r="F111" s="6"/>
      <c r="G111" s="7"/>
      <c r="H111" s="82">
        <v>0.032</v>
      </c>
      <c r="I111" s="6"/>
      <c r="J111" s="7"/>
      <c r="K111" s="63">
        <f t="shared" si="2"/>
        <v>0</v>
      </c>
      <c r="L111" s="6"/>
      <c r="M111" s="7"/>
    </row>
    <row r="112" ht="15.75" customHeight="1">
      <c r="A112" s="80"/>
      <c r="B112" s="79" t="s">
        <v>165</v>
      </c>
      <c r="C112" s="6"/>
      <c r="D112" s="7"/>
      <c r="E112" s="79">
        <v>60.0</v>
      </c>
      <c r="F112" s="6"/>
      <c r="G112" s="7"/>
      <c r="H112" s="81"/>
      <c r="I112" s="6"/>
      <c r="J112" s="7"/>
      <c r="K112" s="63">
        <f t="shared" si="2"/>
        <v>0</v>
      </c>
      <c r="L112" s="6"/>
      <c r="M112" s="7"/>
    </row>
    <row r="113" ht="15.75" customHeight="1">
      <c r="A113" s="80"/>
      <c r="B113" s="79" t="s">
        <v>166</v>
      </c>
      <c r="C113" s="6"/>
      <c r="D113" s="7"/>
      <c r="E113" s="83">
        <v>10.0</v>
      </c>
      <c r="F113" s="6"/>
      <c r="G113" s="7"/>
      <c r="H113" s="81"/>
      <c r="I113" s="6"/>
      <c r="J113" s="7"/>
      <c r="K113" s="63" t="s">
        <v>69</v>
      </c>
      <c r="L113" s="6"/>
      <c r="M113" s="7"/>
    </row>
    <row r="114" ht="15.75" customHeight="1">
      <c r="A114" s="79" t="s">
        <v>167</v>
      </c>
      <c r="B114" s="6"/>
      <c r="C114" s="6"/>
      <c r="D114" s="6"/>
      <c r="E114" s="6"/>
      <c r="F114" s="6"/>
      <c r="G114" s="6"/>
      <c r="H114" s="6"/>
      <c r="I114" s="6"/>
      <c r="J114" s="7"/>
      <c r="K114" s="63">
        <f>SUM(K106:K113)</f>
        <v>0</v>
      </c>
      <c r="L114" s="6"/>
      <c r="M114" s="7"/>
    </row>
    <row r="115" ht="15.75" customHeight="1">
      <c r="A115" s="79"/>
      <c r="B115" s="6"/>
      <c r="C115" s="6"/>
      <c r="D115" s="6"/>
      <c r="E115" s="6"/>
      <c r="F115" s="6"/>
      <c r="G115" s="6"/>
      <c r="H115" s="6"/>
      <c r="I115" s="6"/>
      <c r="J115" s="6"/>
      <c r="K115" s="6"/>
      <c r="L115" s="6"/>
      <c r="M115" s="7"/>
    </row>
    <row r="116" ht="15.75" customHeight="1">
      <c r="A116" s="62" t="s">
        <v>155</v>
      </c>
      <c r="B116" s="6"/>
      <c r="C116" s="6"/>
      <c r="D116" s="7"/>
      <c r="E116" s="69" t="str">
        <f>A33</f>
        <v>B - Calefactor 2</v>
      </c>
      <c r="F116" s="6"/>
      <c r="G116" s="6"/>
      <c r="H116" s="6"/>
      <c r="I116" s="6"/>
      <c r="J116" s="6"/>
      <c r="K116" s="6"/>
      <c r="L116" s="6"/>
      <c r="M116" s="7"/>
    </row>
    <row r="117" ht="15.75" customHeight="1">
      <c r="A117" s="78" t="s">
        <v>156</v>
      </c>
      <c r="B117" s="79" t="s">
        <v>157</v>
      </c>
      <c r="C117" s="6"/>
      <c r="D117" s="7"/>
      <c r="E117" s="79" t="s">
        <v>158</v>
      </c>
      <c r="F117" s="6"/>
      <c r="G117" s="7"/>
      <c r="H117" s="79" t="s">
        <v>159</v>
      </c>
      <c r="I117" s="6"/>
      <c r="J117" s="7"/>
      <c r="K117" s="79" t="s">
        <v>160</v>
      </c>
      <c r="L117" s="6"/>
      <c r="M117" s="7"/>
    </row>
    <row r="118" ht="15.75" customHeight="1">
      <c r="A118" s="80"/>
      <c r="B118" s="79" t="s">
        <v>161</v>
      </c>
      <c r="C118" s="6"/>
      <c r="D118" s="7"/>
      <c r="E118" s="79">
        <v>100.0</v>
      </c>
      <c r="F118" s="6"/>
      <c r="G118" s="7"/>
      <c r="H118" s="81"/>
      <c r="I118" s="6"/>
      <c r="J118" s="7"/>
      <c r="K118" s="63">
        <f t="shared" ref="K118:K125" si="3">A118*E118*H118</f>
        <v>0</v>
      </c>
      <c r="L118" s="6"/>
      <c r="M118" s="7"/>
    </row>
    <row r="119" ht="15.75" customHeight="1">
      <c r="A119" s="80"/>
      <c r="B119" s="79" t="s">
        <v>162</v>
      </c>
      <c r="C119" s="6"/>
      <c r="D119" s="7"/>
      <c r="E119" s="79">
        <v>30.0</v>
      </c>
      <c r="F119" s="6"/>
      <c r="G119" s="7"/>
      <c r="H119" s="82">
        <v>0.019</v>
      </c>
      <c r="I119" s="6"/>
      <c r="J119" s="7"/>
      <c r="K119" s="63">
        <f t="shared" si="3"/>
        <v>0</v>
      </c>
      <c r="L119" s="6"/>
      <c r="M119" s="7"/>
    </row>
    <row r="120" ht="15.75" customHeight="1">
      <c r="A120" s="80"/>
      <c r="B120" s="79" t="s">
        <v>162</v>
      </c>
      <c r="C120" s="6"/>
      <c r="D120" s="7"/>
      <c r="E120" s="79">
        <v>30.0</v>
      </c>
      <c r="F120" s="6"/>
      <c r="G120" s="7"/>
      <c r="H120" s="82">
        <v>0.025</v>
      </c>
      <c r="I120" s="6"/>
      <c r="J120" s="7"/>
      <c r="K120" s="63">
        <f t="shared" si="3"/>
        <v>0</v>
      </c>
      <c r="L120" s="6"/>
      <c r="M120" s="7"/>
    </row>
    <row r="121" ht="15.75" customHeight="1">
      <c r="A121" s="80"/>
      <c r="B121" s="79" t="s">
        <v>163</v>
      </c>
      <c r="C121" s="6"/>
      <c r="D121" s="7"/>
      <c r="E121" s="79">
        <v>14.0</v>
      </c>
      <c r="F121" s="6"/>
      <c r="G121" s="7"/>
      <c r="H121" s="81"/>
      <c r="I121" s="6"/>
      <c r="J121" s="7"/>
      <c r="K121" s="63">
        <f t="shared" si="3"/>
        <v>0</v>
      </c>
      <c r="L121" s="6"/>
      <c r="M121" s="7"/>
    </row>
    <row r="122" ht="15.75" customHeight="1">
      <c r="A122" s="80"/>
      <c r="B122" s="79" t="s">
        <v>164</v>
      </c>
      <c r="C122" s="6"/>
      <c r="D122" s="7"/>
      <c r="E122" s="79">
        <v>20.0</v>
      </c>
      <c r="F122" s="6"/>
      <c r="G122" s="7"/>
      <c r="H122" s="82">
        <v>0.025</v>
      </c>
      <c r="I122" s="6"/>
      <c r="J122" s="7"/>
      <c r="K122" s="63">
        <f t="shared" si="3"/>
        <v>0</v>
      </c>
      <c r="L122" s="6"/>
      <c r="M122" s="7"/>
    </row>
    <row r="123" ht="15.75" customHeight="1">
      <c r="A123" s="80"/>
      <c r="B123" s="79" t="s">
        <v>164</v>
      </c>
      <c r="C123" s="6"/>
      <c r="D123" s="7"/>
      <c r="E123" s="79">
        <v>20.0</v>
      </c>
      <c r="F123" s="6"/>
      <c r="G123" s="7"/>
      <c r="H123" s="82">
        <v>0.032</v>
      </c>
      <c r="I123" s="6"/>
      <c r="J123" s="7"/>
      <c r="K123" s="63">
        <f t="shared" si="3"/>
        <v>0</v>
      </c>
      <c r="L123" s="6"/>
      <c r="M123" s="7"/>
    </row>
    <row r="124" ht="15.75" customHeight="1">
      <c r="A124" s="80"/>
      <c r="B124" s="79" t="s">
        <v>165</v>
      </c>
      <c r="C124" s="6"/>
      <c r="D124" s="7"/>
      <c r="E124" s="79">
        <v>60.0</v>
      </c>
      <c r="F124" s="6"/>
      <c r="G124" s="7"/>
      <c r="H124" s="81"/>
      <c r="I124" s="6"/>
      <c r="J124" s="7"/>
      <c r="K124" s="63">
        <f t="shared" si="3"/>
        <v>0</v>
      </c>
      <c r="L124" s="6"/>
      <c r="M124" s="7"/>
    </row>
    <row r="125" ht="15.75" customHeight="1">
      <c r="A125" s="80"/>
      <c r="B125" s="79" t="s">
        <v>166</v>
      </c>
      <c r="C125" s="6"/>
      <c r="D125" s="7"/>
      <c r="E125" s="83">
        <v>10.0</v>
      </c>
      <c r="F125" s="6"/>
      <c r="G125" s="7"/>
      <c r="H125" s="81"/>
      <c r="I125" s="6"/>
      <c r="J125" s="7"/>
      <c r="K125" s="63">
        <f t="shared" si="3"/>
        <v>0</v>
      </c>
      <c r="L125" s="6"/>
      <c r="M125" s="7"/>
    </row>
    <row r="126" ht="16.5" customHeight="1">
      <c r="A126" s="79" t="s">
        <v>167</v>
      </c>
      <c r="B126" s="6"/>
      <c r="C126" s="6"/>
      <c r="D126" s="6"/>
      <c r="E126" s="6"/>
      <c r="F126" s="6"/>
      <c r="G126" s="6"/>
      <c r="H126" s="6"/>
      <c r="I126" s="6"/>
      <c r="J126" s="7"/>
      <c r="K126" s="63">
        <f>SUM(K118:K125)</f>
        <v>0</v>
      </c>
      <c r="L126" s="6"/>
      <c r="M126" s="7"/>
    </row>
    <row r="127" ht="16.5" customHeight="1">
      <c r="A127" s="79"/>
      <c r="B127" s="6"/>
      <c r="C127" s="6"/>
      <c r="D127" s="6"/>
      <c r="E127" s="6"/>
      <c r="F127" s="6"/>
      <c r="G127" s="6"/>
      <c r="H127" s="6"/>
      <c r="I127" s="6"/>
      <c r="J127" s="6"/>
      <c r="K127" s="6"/>
      <c r="L127" s="6"/>
      <c r="M127" s="7"/>
    </row>
    <row r="128" ht="16.5" customHeight="1">
      <c r="A128" s="62" t="s">
        <v>155</v>
      </c>
      <c r="B128" s="6"/>
      <c r="C128" s="6"/>
      <c r="D128" s="7"/>
      <c r="E128" s="69" t="str">
        <f>A34</f>
        <v>C - Cocina</v>
      </c>
      <c r="F128" s="6"/>
      <c r="G128" s="6"/>
      <c r="H128" s="6"/>
      <c r="I128" s="6"/>
      <c r="J128" s="6"/>
      <c r="K128" s="6"/>
      <c r="L128" s="6"/>
      <c r="M128" s="7"/>
    </row>
    <row r="129" ht="16.5" customHeight="1">
      <c r="A129" s="78" t="s">
        <v>156</v>
      </c>
      <c r="B129" s="79" t="s">
        <v>157</v>
      </c>
      <c r="C129" s="6"/>
      <c r="D129" s="7"/>
      <c r="E129" s="79" t="s">
        <v>158</v>
      </c>
      <c r="F129" s="6"/>
      <c r="G129" s="7"/>
      <c r="H129" s="79" t="s">
        <v>159</v>
      </c>
      <c r="I129" s="6"/>
      <c r="J129" s="7"/>
      <c r="K129" s="79" t="s">
        <v>160</v>
      </c>
      <c r="L129" s="6"/>
      <c r="M129" s="7"/>
    </row>
    <row r="130" ht="16.5" customHeight="1">
      <c r="A130" s="80"/>
      <c r="B130" s="79" t="s">
        <v>161</v>
      </c>
      <c r="C130" s="6"/>
      <c r="D130" s="7"/>
      <c r="E130" s="79">
        <v>100.0</v>
      </c>
      <c r="F130" s="6"/>
      <c r="G130" s="7"/>
      <c r="H130" s="81"/>
      <c r="I130" s="6"/>
      <c r="J130" s="7"/>
      <c r="K130" s="63">
        <f t="shared" ref="K130:K137" si="4">A130*E130*H130</f>
        <v>0</v>
      </c>
      <c r="L130" s="6"/>
      <c r="M130" s="7"/>
    </row>
    <row r="131" ht="16.5" customHeight="1">
      <c r="A131" s="80">
        <v>2.0</v>
      </c>
      <c r="B131" s="79" t="s">
        <v>162</v>
      </c>
      <c r="C131" s="6"/>
      <c r="D131" s="7"/>
      <c r="E131" s="79">
        <v>30.0</v>
      </c>
      <c r="F131" s="6"/>
      <c r="G131" s="7"/>
      <c r="H131" s="82">
        <v>0.019</v>
      </c>
      <c r="I131" s="6"/>
      <c r="J131" s="7"/>
      <c r="K131" s="63">
        <f t="shared" si="4"/>
        <v>1.14</v>
      </c>
      <c r="L131" s="6"/>
      <c r="M131" s="7"/>
    </row>
    <row r="132" ht="16.5" customHeight="1">
      <c r="A132" s="80">
        <v>2.0</v>
      </c>
      <c r="B132" s="79" t="s">
        <v>162</v>
      </c>
      <c r="C132" s="6"/>
      <c r="D132" s="7"/>
      <c r="E132" s="79">
        <v>30.0</v>
      </c>
      <c r="F132" s="6"/>
      <c r="G132" s="7"/>
      <c r="H132" s="82">
        <v>0.025</v>
      </c>
      <c r="I132" s="6"/>
      <c r="J132" s="7"/>
      <c r="K132" s="63">
        <f t="shared" si="4"/>
        <v>1.5</v>
      </c>
      <c r="L132" s="6"/>
      <c r="M132" s="7"/>
    </row>
    <row r="133" ht="16.5" customHeight="1">
      <c r="A133" s="80"/>
      <c r="B133" s="79" t="s">
        <v>163</v>
      </c>
      <c r="C133" s="6"/>
      <c r="D133" s="7"/>
      <c r="E133" s="79">
        <v>14.0</v>
      </c>
      <c r="F133" s="6"/>
      <c r="G133" s="7"/>
      <c r="H133" s="81"/>
      <c r="I133" s="6"/>
      <c r="J133" s="7"/>
      <c r="K133" s="63">
        <f t="shared" si="4"/>
        <v>0</v>
      </c>
      <c r="L133" s="6"/>
      <c r="M133" s="7"/>
    </row>
    <row r="134" ht="16.5" customHeight="1">
      <c r="A134" s="80"/>
      <c r="B134" s="79" t="s">
        <v>164</v>
      </c>
      <c r="C134" s="6"/>
      <c r="D134" s="7"/>
      <c r="E134" s="79">
        <v>20.0</v>
      </c>
      <c r="F134" s="6"/>
      <c r="G134" s="7"/>
      <c r="H134" s="82">
        <v>0.025</v>
      </c>
      <c r="I134" s="6"/>
      <c r="J134" s="7"/>
      <c r="K134" s="63">
        <f t="shared" si="4"/>
        <v>0</v>
      </c>
      <c r="L134" s="6"/>
      <c r="M134" s="7"/>
    </row>
    <row r="135" ht="16.5" customHeight="1">
      <c r="A135" s="80"/>
      <c r="B135" s="79" t="s">
        <v>164</v>
      </c>
      <c r="C135" s="6"/>
      <c r="D135" s="7"/>
      <c r="E135" s="79">
        <v>20.0</v>
      </c>
      <c r="F135" s="6"/>
      <c r="G135" s="7"/>
      <c r="H135" s="82">
        <v>0.032</v>
      </c>
      <c r="I135" s="6"/>
      <c r="J135" s="7"/>
      <c r="K135" s="63">
        <f t="shared" si="4"/>
        <v>0</v>
      </c>
      <c r="L135" s="6"/>
      <c r="M135" s="7"/>
    </row>
    <row r="136" ht="16.5" customHeight="1">
      <c r="A136" s="80"/>
      <c r="B136" s="79" t="s">
        <v>165</v>
      </c>
      <c r="C136" s="6"/>
      <c r="D136" s="7"/>
      <c r="E136" s="79">
        <v>60.0</v>
      </c>
      <c r="F136" s="6"/>
      <c r="G136" s="7"/>
      <c r="H136" s="81"/>
      <c r="I136" s="6"/>
      <c r="J136" s="7"/>
      <c r="K136" s="63">
        <f t="shared" si="4"/>
        <v>0</v>
      </c>
      <c r="L136" s="6"/>
      <c r="M136" s="7"/>
    </row>
    <row r="137" ht="16.5" customHeight="1">
      <c r="A137" s="80"/>
      <c r="B137" s="79" t="s">
        <v>166</v>
      </c>
      <c r="C137" s="6"/>
      <c r="D137" s="7"/>
      <c r="E137" s="83">
        <v>10.0</v>
      </c>
      <c r="F137" s="6"/>
      <c r="G137" s="7"/>
      <c r="H137" s="81"/>
      <c r="I137" s="6"/>
      <c r="J137" s="7"/>
      <c r="K137" s="63">
        <f t="shared" si="4"/>
        <v>0</v>
      </c>
      <c r="L137" s="6"/>
      <c r="M137" s="7"/>
    </row>
    <row r="138" ht="16.5" customHeight="1">
      <c r="A138" s="79" t="s">
        <v>167</v>
      </c>
      <c r="B138" s="6"/>
      <c r="C138" s="6"/>
      <c r="D138" s="6"/>
      <c r="E138" s="6"/>
      <c r="F138" s="6"/>
      <c r="G138" s="6"/>
      <c r="H138" s="6"/>
      <c r="I138" s="6"/>
      <c r="J138" s="7"/>
      <c r="K138" s="63">
        <f>SUM(K130:K137)</f>
        <v>2.64</v>
      </c>
      <c r="L138" s="6"/>
      <c r="M138" s="7"/>
    </row>
    <row r="139" ht="16.5" customHeight="1">
      <c r="A139" s="79"/>
      <c r="B139" s="6"/>
      <c r="C139" s="6"/>
      <c r="D139" s="6"/>
      <c r="E139" s="6"/>
      <c r="F139" s="6"/>
      <c r="G139" s="6"/>
      <c r="H139" s="6"/>
      <c r="I139" s="6"/>
      <c r="J139" s="6"/>
      <c r="K139" s="6"/>
      <c r="L139" s="6"/>
      <c r="M139" s="7"/>
    </row>
    <row r="140" ht="16.5" customHeight="1">
      <c r="A140" s="62" t="s">
        <v>155</v>
      </c>
      <c r="B140" s="6"/>
      <c r="C140" s="6"/>
      <c r="D140" s="7"/>
      <c r="E140" s="69" t="str">
        <f>A35</f>
        <v>C - Calefón</v>
      </c>
      <c r="F140" s="6"/>
      <c r="G140" s="6"/>
      <c r="H140" s="6"/>
      <c r="I140" s="6"/>
      <c r="J140" s="6"/>
      <c r="K140" s="6"/>
      <c r="L140" s="6"/>
      <c r="M140" s="7"/>
    </row>
    <row r="141" ht="15.75" customHeight="1">
      <c r="A141" s="78" t="s">
        <v>156</v>
      </c>
      <c r="B141" s="79" t="s">
        <v>157</v>
      </c>
      <c r="C141" s="6"/>
      <c r="D141" s="7"/>
      <c r="E141" s="79" t="s">
        <v>158</v>
      </c>
      <c r="F141" s="6"/>
      <c r="G141" s="7"/>
      <c r="H141" s="79" t="s">
        <v>159</v>
      </c>
      <c r="I141" s="6"/>
      <c r="J141" s="7"/>
      <c r="K141" s="79" t="s">
        <v>160</v>
      </c>
      <c r="L141" s="6"/>
      <c r="M141" s="7"/>
    </row>
    <row r="142" ht="15.75" customHeight="1">
      <c r="A142" s="80"/>
      <c r="B142" s="79" t="s">
        <v>161</v>
      </c>
      <c r="C142" s="6"/>
      <c r="D142" s="7"/>
      <c r="E142" s="79">
        <v>100.0</v>
      </c>
      <c r="F142" s="6"/>
      <c r="G142" s="7"/>
      <c r="H142" s="81"/>
      <c r="I142" s="6"/>
      <c r="J142" s="7"/>
      <c r="K142" s="63">
        <f t="shared" ref="K142:K149" si="5">A142*E142*H142</f>
        <v>0</v>
      </c>
      <c r="L142" s="6"/>
      <c r="M142" s="7"/>
    </row>
    <row r="143" ht="15.75" customHeight="1">
      <c r="A143" s="80">
        <v>2.0</v>
      </c>
      <c r="B143" s="79" t="s">
        <v>162</v>
      </c>
      <c r="C143" s="6"/>
      <c r="D143" s="7"/>
      <c r="E143" s="79">
        <v>30.0</v>
      </c>
      <c r="F143" s="6"/>
      <c r="G143" s="7"/>
      <c r="H143" s="82">
        <v>0.019</v>
      </c>
      <c r="I143" s="6"/>
      <c r="J143" s="7"/>
      <c r="K143" s="63">
        <f t="shared" si="5"/>
        <v>1.14</v>
      </c>
      <c r="L143" s="6"/>
      <c r="M143" s="7"/>
    </row>
    <row r="144" ht="15.75" customHeight="1">
      <c r="A144" s="80">
        <v>2.0</v>
      </c>
      <c r="B144" s="79" t="s">
        <v>162</v>
      </c>
      <c r="C144" s="6"/>
      <c r="D144" s="7"/>
      <c r="E144" s="79">
        <v>30.0</v>
      </c>
      <c r="F144" s="6"/>
      <c r="G144" s="7"/>
      <c r="H144" s="82">
        <v>0.025</v>
      </c>
      <c r="I144" s="6"/>
      <c r="J144" s="7"/>
      <c r="K144" s="63">
        <f t="shared" si="5"/>
        <v>1.5</v>
      </c>
      <c r="L144" s="6"/>
      <c r="M144" s="7"/>
    </row>
    <row r="145" ht="15.75" customHeight="1">
      <c r="A145" s="80"/>
      <c r="B145" s="79" t="s">
        <v>163</v>
      </c>
      <c r="C145" s="6"/>
      <c r="D145" s="7"/>
      <c r="E145" s="79">
        <v>14.0</v>
      </c>
      <c r="F145" s="6"/>
      <c r="G145" s="7"/>
      <c r="H145" s="81"/>
      <c r="I145" s="6"/>
      <c r="J145" s="7"/>
      <c r="K145" s="63">
        <f t="shared" si="5"/>
        <v>0</v>
      </c>
      <c r="L145" s="6"/>
      <c r="M145" s="7"/>
    </row>
    <row r="146" ht="15.75" customHeight="1">
      <c r="A146" s="80"/>
      <c r="B146" s="79" t="s">
        <v>164</v>
      </c>
      <c r="C146" s="6"/>
      <c r="D146" s="7"/>
      <c r="E146" s="79">
        <v>20.0</v>
      </c>
      <c r="F146" s="6"/>
      <c r="G146" s="7"/>
      <c r="H146" s="82">
        <v>0.025</v>
      </c>
      <c r="I146" s="6"/>
      <c r="J146" s="7"/>
      <c r="K146" s="63">
        <f t="shared" si="5"/>
        <v>0</v>
      </c>
      <c r="L146" s="6"/>
      <c r="M146" s="7"/>
    </row>
    <row r="147" ht="16.5" customHeight="1">
      <c r="A147" s="80"/>
      <c r="B147" s="79" t="s">
        <v>164</v>
      </c>
      <c r="C147" s="6"/>
      <c r="D147" s="7"/>
      <c r="E147" s="79">
        <v>20.0</v>
      </c>
      <c r="F147" s="6"/>
      <c r="G147" s="7"/>
      <c r="H147" s="82">
        <v>0.032</v>
      </c>
      <c r="I147" s="6"/>
      <c r="J147" s="7"/>
      <c r="K147" s="63">
        <f t="shared" si="5"/>
        <v>0</v>
      </c>
      <c r="L147" s="6"/>
      <c r="M147" s="7"/>
    </row>
    <row r="148" ht="16.5" customHeight="1">
      <c r="A148" s="80"/>
      <c r="B148" s="79" t="s">
        <v>165</v>
      </c>
      <c r="C148" s="6"/>
      <c r="D148" s="7"/>
      <c r="E148" s="79">
        <v>60.0</v>
      </c>
      <c r="F148" s="6"/>
      <c r="G148" s="7"/>
      <c r="H148" s="81"/>
      <c r="I148" s="6"/>
      <c r="J148" s="7"/>
      <c r="K148" s="63">
        <f t="shared" si="5"/>
        <v>0</v>
      </c>
      <c r="L148" s="6"/>
      <c r="M148" s="7"/>
    </row>
    <row r="149" ht="16.5" customHeight="1">
      <c r="A149" s="80"/>
      <c r="B149" s="79" t="s">
        <v>166</v>
      </c>
      <c r="C149" s="6"/>
      <c r="D149" s="7"/>
      <c r="E149" s="83">
        <v>10.0</v>
      </c>
      <c r="F149" s="6"/>
      <c r="G149" s="7"/>
      <c r="H149" s="81"/>
      <c r="I149" s="6"/>
      <c r="J149" s="7"/>
      <c r="K149" s="63">
        <f t="shared" si="5"/>
        <v>0</v>
      </c>
      <c r="L149" s="6"/>
      <c r="M149" s="7"/>
      <c r="O149" s="22"/>
    </row>
    <row r="150" ht="15.75" customHeight="1">
      <c r="A150" s="79" t="s">
        <v>167</v>
      </c>
      <c r="B150" s="6"/>
      <c r="C150" s="6"/>
      <c r="D150" s="6"/>
      <c r="E150" s="6"/>
      <c r="F150" s="6"/>
      <c r="G150" s="6"/>
      <c r="H150" s="6"/>
      <c r="I150" s="6"/>
      <c r="J150" s="7"/>
      <c r="K150" s="63">
        <f>SUM(K142:K149)</f>
        <v>2.64</v>
      </c>
      <c r="L150" s="6"/>
      <c r="M150" s="7"/>
    </row>
    <row r="151" ht="15.75" customHeight="1">
      <c r="A151" s="22"/>
    </row>
    <row r="152" ht="15.75" customHeight="1">
      <c r="A152" s="62" t="s">
        <v>155</v>
      </c>
      <c r="B152" s="6"/>
      <c r="C152" s="6"/>
      <c r="D152" s="7"/>
      <c r="E152" s="69" t="str">
        <f>A36</f>
        <v>Medidor - A</v>
      </c>
      <c r="F152" s="6"/>
      <c r="G152" s="6"/>
      <c r="H152" s="6"/>
      <c r="I152" s="6"/>
      <c r="J152" s="6"/>
      <c r="K152" s="6"/>
      <c r="L152" s="6"/>
      <c r="M152" s="7"/>
    </row>
    <row r="153" ht="15.75" customHeight="1">
      <c r="A153" s="78" t="s">
        <v>156</v>
      </c>
      <c r="B153" s="79" t="s">
        <v>157</v>
      </c>
      <c r="C153" s="6"/>
      <c r="D153" s="7"/>
      <c r="E153" s="79" t="s">
        <v>158</v>
      </c>
      <c r="F153" s="6"/>
      <c r="G153" s="7"/>
      <c r="H153" s="79" t="s">
        <v>159</v>
      </c>
      <c r="I153" s="6"/>
      <c r="J153" s="7"/>
      <c r="K153" s="79" t="s">
        <v>160</v>
      </c>
      <c r="L153" s="6"/>
      <c r="M153" s="7"/>
    </row>
    <row r="154" ht="15.75" customHeight="1">
      <c r="A154" s="80"/>
      <c r="B154" s="79" t="s">
        <v>161</v>
      </c>
      <c r="C154" s="6"/>
      <c r="D154" s="7"/>
      <c r="E154" s="79">
        <v>100.0</v>
      </c>
      <c r="F154" s="6"/>
      <c r="G154" s="7"/>
      <c r="H154" s="81"/>
      <c r="I154" s="6"/>
      <c r="J154" s="7"/>
      <c r="K154" s="63">
        <f t="shared" ref="K154:K161" si="6">A154*E154*H154</f>
        <v>0</v>
      </c>
      <c r="L154" s="6"/>
      <c r="M154" s="7"/>
    </row>
    <row r="155" ht="15.75" customHeight="1">
      <c r="A155" s="80">
        <v>2.0</v>
      </c>
      <c r="B155" s="79" t="s">
        <v>162</v>
      </c>
      <c r="C155" s="6"/>
      <c r="D155" s="7"/>
      <c r="E155" s="79">
        <v>30.0</v>
      </c>
      <c r="F155" s="6"/>
      <c r="G155" s="7"/>
      <c r="H155" s="82">
        <v>0.019</v>
      </c>
      <c r="I155" s="6"/>
      <c r="J155" s="7"/>
      <c r="K155" s="63">
        <f t="shared" si="6"/>
        <v>1.14</v>
      </c>
      <c r="L155" s="6"/>
      <c r="M155" s="7"/>
    </row>
    <row r="156" ht="15.75" customHeight="1">
      <c r="A156" s="80">
        <v>2.0</v>
      </c>
      <c r="B156" s="79" t="s">
        <v>162</v>
      </c>
      <c r="C156" s="6"/>
      <c r="D156" s="7"/>
      <c r="E156" s="79">
        <v>30.0</v>
      </c>
      <c r="F156" s="6"/>
      <c r="G156" s="7"/>
      <c r="H156" s="82">
        <v>0.025</v>
      </c>
      <c r="I156" s="6"/>
      <c r="J156" s="7"/>
      <c r="K156" s="63">
        <f t="shared" si="6"/>
        <v>1.5</v>
      </c>
      <c r="L156" s="6"/>
      <c r="M156" s="7"/>
    </row>
    <row r="157" ht="15.75" customHeight="1">
      <c r="A157" s="80"/>
      <c r="B157" s="79" t="s">
        <v>163</v>
      </c>
      <c r="C157" s="6"/>
      <c r="D157" s="7"/>
      <c r="E157" s="79">
        <v>14.0</v>
      </c>
      <c r="F157" s="6"/>
      <c r="G157" s="7"/>
      <c r="H157" s="81"/>
      <c r="I157" s="6"/>
      <c r="J157" s="7"/>
      <c r="K157" s="63">
        <f t="shared" si="6"/>
        <v>0</v>
      </c>
      <c r="L157" s="6"/>
      <c r="M157" s="7"/>
    </row>
    <row r="158" ht="15.75" customHeight="1">
      <c r="A158" s="80"/>
      <c r="B158" s="79" t="s">
        <v>164</v>
      </c>
      <c r="C158" s="6"/>
      <c r="D158" s="7"/>
      <c r="E158" s="79">
        <v>20.0</v>
      </c>
      <c r="F158" s="6"/>
      <c r="G158" s="7"/>
      <c r="H158" s="82">
        <v>0.025</v>
      </c>
      <c r="I158" s="6"/>
      <c r="J158" s="7"/>
      <c r="K158" s="63">
        <f t="shared" si="6"/>
        <v>0</v>
      </c>
      <c r="L158" s="6"/>
      <c r="M158" s="7"/>
    </row>
    <row r="159" ht="15.75" customHeight="1">
      <c r="A159" s="80"/>
      <c r="B159" s="79" t="s">
        <v>164</v>
      </c>
      <c r="C159" s="6"/>
      <c r="D159" s="7"/>
      <c r="E159" s="79">
        <v>20.0</v>
      </c>
      <c r="F159" s="6"/>
      <c r="G159" s="7"/>
      <c r="H159" s="82">
        <v>0.032</v>
      </c>
      <c r="I159" s="6"/>
      <c r="J159" s="7"/>
      <c r="K159" s="63">
        <f t="shared" si="6"/>
        <v>0</v>
      </c>
      <c r="L159" s="6"/>
      <c r="M159" s="7"/>
    </row>
    <row r="160" ht="15.75" customHeight="1">
      <c r="A160" s="80"/>
      <c r="B160" s="79" t="s">
        <v>165</v>
      </c>
      <c r="C160" s="6"/>
      <c r="D160" s="7"/>
      <c r="E160" s="79">
        <v>60.0</v>
      </c>
      <c r="F160" s="6"/>
      <c r="G160" s="7"/>
      <c r="H160" s="81"/>
      <c r="I160" s="6"/>
      <c r="J160" s="7"/>
      <c r="K160" s="63">
        <f t="shared" si="6"/>
        <v>0</v>
      </c>
      <c r="L160" s="6"/>
      <c r="M160" s="7"/>
    </row>
    <row r="161" ht="15.75" customHeight="1">
      <c r="A161" s="80"/>
      <c r="B161" s="79" t="s">
        <v>166</v>
      </c>
      <c r="C161" s="6"/>
      <c r="D161" s="7"/>
      <c r="E161" s="83">
        <v>10.0</v>
      </c>
      <c r="F161" s="6"/>
      <c r="G161" s="7"/>
      <c r="H161" s="81"/>
      <c r="I161" s="6"/>
      <c r="J161" s="7"/>
      <c r="K161" s="63">
        <f t="shared" si="6"/>
        <v>0</v>
      </c>
      <c r="L161" s="6"/>
      <c r="M161" s="7"/>
    </row>
    <row r="162" ht="15.75" customHeight="1">
      <c r="A162" s="79" t="s">
        <v>167</v>
      </c>
      <c r="B162" s="6"/>
      <c r="C162" s="6"/>
      <c r="D162" s="6"/>
      <c r="E162" s="6"/>
      <c r="F162" s="6"/>
      <c r="G162" s="6"/>
      <c r="H162" s="6"/>
      <c r="I162" s="6"/>
      <c r="J162" s="7"/>
      <c r="K162" s="63">
        <f>SUM(K154:K161)</f>
        <v>2.64</v>
      </c>
      <c r="L162" s="6"/>
      <c r="M162" s="7"/>
    </row>
    <row r="163" ht="15.75" customHeight="1">
      <c r="A163" s="79"/>
      <c r="B163" s="6"/>
      <c r="C163" s="6"/>
      <c r="D163" s="6"/>
      <c r="E163" s="6"/>
      <c r="F163" s="6"/>
      <c r="G163" s="6"/>
      <c r="H163" s="6"/>
      <c r="I163" s="6"/>
      <c r="J163" s="6"/>
      <c r="K163" s="6"/>
      <c r="L163" s="6"/>
      <c r="M163" s="7"/>
    </row>
    <row r="164" ht="15.75" customHeight="1">
      <c r="A164" s="62" t="s">
        <v>155</v>
      </c>
      <c r="B164" s="6"/>
      <c r="C164" s="6"/>
      <c r="D164" s="7"/>
      <c r="E164" s="69" t="str">
        <f>A37</f>
        <v>A - B</v>
      </c>
      <c r="F164" s="6"/>
      <c r="G164" s="6"/>
      <c r="H164" s="6"/>
      <c r="I164" s="6"/>
      <c r="J164" s="6"/>
      <c r="K164" s="6"/>
      <c r="L164" s="6"/>
      <c r="M164" s="7"/>
    </row>
    <row r="165" ht="15.75" customHeight="1">
      <c r="A165" s="78" t="s">
        <v>156</v>
      </c>
      <c r="B165" s="79" t="s">
        <v>157</v>
      </c>
      <c r="C165" s="6"/>
      <c r="D165" s="7"/>
      <c r="E165" s="79" t="s">
        <v>158</v>
      </c>
      <c r="F165" s="6"/>
      <c r="G165" s="7"/>
      <c r="H165" s="79" t="s">
        <v>159</v>
      </c>
      <c r="I165" s="6"/>
      <c r="J165" s="7"/>
      <c r="K165" s="79" t="s">
        <v>160</v>
      </c>
      <c r="L165" s="6"/>
      <c r="M165" s="7"/>
    </row>
    <row r="166" ht="15.75" customHeight="1">
      <c r="A166" s="80"/>
      <c r="B166" s="79" t="s">
        <v>161</v>
      </c>
      <c r="C166" s="6"/>
      <c r="D166" s="7"/>
      <c r="E166" s="79">
        <v>100.0</v>
      </c>
      <c r="F166" s="6"/>
      <c r="G166" s="7"/>
      <c r="H166" s="81"/>
      <c r="I166" s="6"/>
      <c r="J166" s="7"/>
      <c r="K166" s="63">
        <f t="shared" ref="K166:K173" si="7">A166*E166*H166</f>
        <v>0</v>
      </c>
      <c r="L166" s="6"/>
      <c r="M166" s="7"/>
    </row>
    <row r="167" ht="15.75" customHeight="1">
      <c r="A167" s="80">
        <v>2.0</v>
      </c>
      <c r="B167" s="79" t="s">
        <v>162</v>
      </c>
      <c r="C167" s="6"/>
      <c r="D167" s="7"/>
      <c r="E167" s="79">
        <v>30.0</v>
      </c>
      <c r="F167" s="6"/>
      <c r="G167" s="7"/>
      <c r="H167" s="82">
        <v>0.019</v>
      </c>
      <c r="I167" s="6"/>
      <c r="J167" s="7"/>
      <c r="K167" s="63">
        <f t="shared" si="7"/>
        <v>1.14</v>
      </c>
      <c r="L167" s="6"/>
      <c r="M167" s="7"/>
    </row>
    <row r="168" ht="15.75" customHeight="1">
      <c r="A168" s="80">
        <v>2.0</v>
      </c>
      <c r="B168" s="79" t="s">
        <v>162</v>
      </c>
      <c r="C168" s="6"/>
      <c r="D168" s="7"/>
      <c r="E168" s="79">
        <v>30.0</v>
      </c>
      <c r="F168" s="6"/>
      <c r="G168" s="7"/>
      <c r="H168" s="82">
        <v>0.025</v>
      </c>
      <c r="I168" s="6"/>
      <c r="J168" s="7"/>
      <c r="K168" s="63">
        <f t="shared" si="7"/>
        <v>1.5</v>
      </c>
      <c r="L168" s="6"/>
      <c r="M168" s="7"/>
    </row>
    <row r="169" ht="15.75" customHeight="1">
      <c r="A169" s="80"/>
      <c r="B169" s="79" t="s">
        <v>163</v>
      </c>
      <c r="C169" s="6"/>
      <c r="D169" s="7"/>
      <c r="E169" s="79">
        <v>14.0</v>
      </c>
      <c r="F169" s="6"/>
      <c r="G169" s="7"/>
      <c r="H169" s="81"/>
      <c r="I169" s="6"/>
      <c r="J169" s="7"/>
      <c r="K169" s="63">
        <f t="shared" si="7"/>
        <v>0</v>
      </c>
      <c r="L169" s="6"/>
      <c r="M169" s="7"/>
    </row>
    <row r="170" ht="15.75" customHeight="1">
      <c r="A170" s="80"/>
      <c r="B170" s="79" t="s">
        <v>164</v>
      </c>
      <c r="C170" s="6"/>
      <c r="D170" s="7"/>
      <c r="E170" s="79">
        <v>20.0</v>
      </c>
      <c r="F170" s="6"/>
      <c r="G170" s="7"/>
      <c r="H170" s="82">
        <v>0.025</v>
      </c>
      <c r="I170" s="6"/>
      <c r="J170" s="7"/>
      <c r="K170" s="63">
        <f t="shared" si="7"/>
        <v>0</v>
      </c>
      <c r="L170" s="6"/>
      <c r="M170" s="7"/>
    </row>
    <row r="171" ht="15.75" customHeight="1">
      <c r="A171" s="80"/>
      <c r="B171" s="79" t="s">
        <v>164</v>
      </c>
      <c r="C171" s="6"/>
      <c r="D171" s="7"/>
      <c r="E171" s="79">
        <v>20.0</v>
      </c>
      <c r="F171" s="6"/>
      <c r="G171" s="7"/>
      <c r="H171" s="82">
        <v>0.032</v>
      </c>
      <c r="I171" s="6"/>
      <c r="J171" s="7"/>
      <c r="K171" s="63">
        <f t="shared" si="7"/>
        <v>0</v>
      </c>
      <c r="L171" s="6"/>
      <c r="M171" s="7"/>
    </row>
    <row r="172" ht="15.75" customHeight="1">
      <c r="A172" s="80"/>
      <c r="B172" s="79" t="s">
        <v>165</v>
      </c>
      <c r="C172" s="6"/>
      <c r="D172" s="7"/>
      <c r="E172" s="79">
        <v>60.0</v>
      </c>
      <c r="F172" s="6"/>
      <c r="G172" s="7"/>
      <c r="H172" s="81"/>
      <c r="I172" s="6"/>
      <c r="J172" s="7"/>
      <c r="K172" s="63">
        <f t="shared" si="7"/>
        <v>0</v>
      </c>
      <c r="L172" s="6"/>
      <c r="M172" s="7"/>
    </row>
    <row r="173" ht="15.75" customHeight="1">
      <c r="A173" s="80"/>
      <c r="B173" s="79" t="s">
        <v>166</v>
      </c>
      <c r="C173" s="6"/>
      <c r="D173" s="7"/>
      <c r="E173" s="83">
        <v>10.0</v>
      </c>
      <c r="F173" s="6"/>
      <c r="G173" s="7"/>
      <c r="H173" s="81"/>
      <c r="I173" s="6"/>
      <c r="J173" s="7"/>
      <c r="K173" s="63">
        <f t="shared" si="7"/>
        <v>0</v>
      </c>
      <c r="L173" s="6"/>
      <c r="M173" s="7"/>
    </row>
    <row r="174" ht="15.75" customHeight="1">
      <c r="A174" s="79" t="s">
        <v>167</v>
      </c>
      <c r="B174" s="6"/>
      <c r="C174" s="6"/>
      <c r="D174" s="6"/>
      <c r="E174" s="6"/>
      <c r="F174" s="6"/>
      <c r="G174" s="6"/>
      <c r="H174" s="6"/>
      <c r="I174" s="6"/>
      <c r="J174" s="7"/>
      <c r="K174" s="63">
        <f>SUM(K166:K173)</f>
        <v>2.64</v>
      </c>
      <c r="L174" s="6"/>
      <c r="M174" s="7"/>
    </row>
    <row r="175" ht="15.75" customHeight="1">
      <c r="A175" s="79"/>
      <c r="B175" s="6"/>
      <c r="C175" s="6"/>
      <c r="D175" s="6"/>
      <c r="E175" s="6"/>
      <c r="F175" s="6"/>
      <c r="G175" s="6"/>
      <c r="H175" s="6"/>
      <c r="I175" s="6"/>
      <c r="J175" s="6"/>
      <c r="K175" s="6"/>
      <c r="L175" s="6"/>
      <c r="M175" s="7"/>
    </row>
    <row r="176" ht="15.75" customHeight="1">
      <c r="A176" s="62" t="s">
        <v>155</v>
      </c>
      <c r="B176" s="6"/>
      <c r="C176" s="6"/>
      <c r="D176" s="7"/>
      <c r="E176" s="69" t="str">
        <f>A38</f>
        <v>B - C</v>
      </c>
      <c r="F176" s="6"/>
      <c r="G176" s="6"/>
      <c r="H176" s="6"/>
      <c r="I176" s="6"/>
      <c r="J176" s="6"/>
      <c r="K176" s="6"/>
      <c r="L176" s="6"/>
      <c r="M176" s="7"/>
    </row>
    <row r="177" ht="15.75" customHeight="1">
      <c r="A177" s="78" t="s">
        <v>156</v>
      </c>
      <c r="B177" s="79" t="s">
        <v>157</v>
      </c>
      <c r="C177" s="6"/>
      <c r="D177" s="7"/>
      <c r="E177" s="79" t="s">
        <v>158</v>
      </c>
      <c r="F177" s="6"/>
      <c r="G177" s="7"/>
      <c r="H177" s="79" t="s">
        <v>159</v>
      </c>
      <c r="I177" s="6"/>
      <c r="J177" s="7"/>
      <c r="K177" s="79" t="s">
        <v>160</v>
      </c>
      <c r="L177" s="6"/>
      <c r="M177" s="7"/>
    </row>
    <row r="178" ht="15.75" customHeight="1">
      <c r="A178" s="80"/>
      <c r="B178" s="79" t="s">
        <v>161</v>
      </c>
      <c r="C178" s="6"/>
      <c r="D178" s="7"/>
      <c r="E178" s="79">
        <v>100.0</v>
      </c>
      <c r="F178" s="6"/>
      <c r="G178" s="7"/>
      <c r="H178" s="81"/>
      <c r="I178" s="6"/>
      <c r="J178" s="7"/>
      <c r="K178" s="63">
        <f t="shared" ref="K178:K185" si="8">A178*E178*H178</f>
        <v>0</v>
      </c>
      <c r="L178" s="6"/>
      <c r="M178" s="7"/>
    </row>
    <row r="179" ht="15.75" customHeight="1">
      <c r="A179" s="80">
        <v>2.0</v>
      </c>
      <c r="B179" s="79" t="s">
        <v>162</v>
      </c>
      <c r="C179" s="6"/>
      <c r="D179" s="7"/>
      <c r="E179" s="79">
        <v>30.0</v>
      </c>
      <c r="F179" s="6"/>
      <c r="G179" s="7"/>
      <c r="H179" s="82">
        <v>0.019</v>
      </c>
      <c r="I179" s="6"/>
      <c r="J179" s="7"/>
      <c r="K179" s="63">
        <f t="shared" si="8"/>
        <v>1.14</v>
      </c>
      <c r="L179" s="6"/>
      <c r="M179" s="7"/>
    </row>
    <row r="180" ht="15.75" customHeight="1">
      <c r="A180" s="80">
        <v>2.0</v>
      </c>
      <c r="B180" s="79" t="s">
        <v>162</v>
      </c>
      <c r="C180" s="6"/>
      <c r="D180" s="7"/>
      <c r="E180" s="79">
        <v>30.0</v>
      </c>
      <c r="F180" s="6"/>
      <c r="G180" s="7"/>
      <c r="H180" s="82">
        <v>0.025</v>
      </c>
      <c r="I180" s="6"/>
      <c r="J180" s="7"/>
      <c r="K180" s="63">
        <f t="shared" si="8"/>
        <v>1.5</v>
      </c>
      <c r="L180" s="6"/>
      <c r="M180" s="7"/>
    </row>
    <row r="181" ht="15.75" customHeight="1">
      <c r="A181" s="80"/>
      <c r="B181" s="79" t="s">
        <v>163</v>
      </c>
      <c r="C181" s="6"/>
      <c r="D181" s="7"/>
      <c r="E181" s="79">
        <v>14.0</v>
      </c>
      <c r="F181" s="6"/>
      <c r="G181" s="7"/>
      <c r="H181" s="81"/>
      <c r="I181" s="6"/>
      <c r="J181" s="7"/>
      <c r="K181" s="63">
        <f t="shared" si="8"/>
        <v>0</v>
      </c>
      <c r="L181" s="6"/>
      <c r="M181" s="7"/>
    </row>
    <row r="182" ht="15.75" customHeight="1">
      <c r="A182" s="80"/>
      <c r="B182" s="79" t="s">
        <v>164</v>
      </c>
      <c r="C182" s="6"/>
      <c r="D182" s="7"/>
      <c r="E182" s="79">
        <v>20.0</v>
      </c>
      <c r="F182" s="6"/>
      <c r="G182" s="7"/>
      <c r="H182" s="82">
        <v>0.025</v>
      </c>
      <c r="I182" s="6"/>
      <c r="J182" s="7"/>
      <c r="K182" s="63">
        <f t="shared" si="8"/>
        <v>0</v>
      </c>
      <c r="L182" s="6"/>
      <c r="M182" s="7"/>
    </row>
    <row r="183" ht="15.75" customHeight="1">
      <c r="A183" s="80"/>
      <c r="B183" s="79" t="s">
        <v>164</v>
      </c>
      <c r="C183" s="6"/>
      <c r="D183" s="7"/>
      <c r="E183" s="79">
        <v>20.0</v>
      </c>
      <c r="F183" s="6"/>
      <c r="G183" s="7"/>
      <c r="H183" s="82">
        <v>0.032</v>
      </c>
      <c r="I183" s="6"/>
      <c r="J183" s="7"/>
      <c r="K183" s="63">
        <f t="shared" si="8"/>
        <v>0</v>
      </c>
      <c r="L183" s="6"/>
      <c r="M183" s="7"/>
    </row>
    <row r="184" ht="15.75" customHeight="1">
      <c r="A184" s="80"/>
      <c r="B184" s="79" t="s">
        <v>165</v>
      </c>
      <c r="C184" s="6"/>
      <c r="D184" s="7"/>
      <c r="E184" s="79">
        <v>60.0</v>
      </c>
      <c r="F184" s="6"/>
      <c r="G184" s="7"/>
      <c r="H184" s="81"/>
      <c r="I184" s="6"/>
      <c r="J184" s="7"/>
      <c r="K184" s="63">
        <f t="shared" si="8"/>
        <v>0</v>
      </c>
      <c r="L184" s="6"/>
      <c r="M184" s="7"/>
    </row>
    <row r="185" ht="15.75" customHeight="1">
      <c r="A185" s="80"/>
      <c r="B185" s="79" t="s">
        <v>166</v>
      </c>
      <c r="C185" s="6"/>
      <c r="D185" s="7"/>
      <c r="E185" s="83">
        <v>10.0</v>
      </c>
      <c r="F185" s="6"/>
      <c r="G185" s="7"/>
      <c r="H185" s="81"/>
      <c r="I185" s="6"/>
      <c r="J185" s="7"/>
      <c r="K185" s="63">
        <f t="shared" si="8"/>
        <v>0</v>
      </c>
      <c r="L185" s="6"/>
      <c r="M185" s="7"/>
    </row>
    <row r="186" ht="15.75" customHeight="1">
      <c r="A186" s="79" t="s">
        <v>167</v>
      </c>
      <c r="B186" s="6"/>
      <c r="C186" s="6"/>
      <c r="D186" s="6"/>
      <c r="E186" s="6"/>
      <c r="F186" s="6"/>
      <c r="G186" s="6"/>
      <c r="H186" s="6"/>
      <c r="I186" s="6"/>
      <c r="J186" s="7"/>
      <c r="K186" s="63">
        <f>SUM(K178:K185)</f>
        <v>2.64</v>
      </c>
      <c r="L186" s="6"/>
      <c r="M186" s="7"/>
    </row>
    <row r="187" ht="15.75" customHeight="1">
      <c r="A187" s="79"/>
      <c r="B187" s="6"/>
      <c r="C187" s="6"/>
      <c r="D187" s="6"/>
      <c r="E187" s="6"/>
      <c r="F187" s="6"/>
      <c r="G187" s="6"/>
      <c r="H187" s="6"/>
      <c r="I187" s="6"/>
      <c r="J187" s="6"/>
      <c r="K187" s="6"/>
      <c r="L187" s="6"/>
      <c r="M187" s="7"/>
    </row>
    <row r="188" ht="15.75" customHeight="1">
      <c r="A188" s="62" t="s">
        <v>155</v>
      </c>
      <c r="B188" s="6"/>
      <c r="C188" s="6"/>
      <c r="D188" s="7"/>
      <c r="E188" s="69"/>
      <c r="F188" s="6"/>
      <c r="G188" s="6"/>
      <c r="H188" s="6"/>
      <c r="I188" s="6"/>
      <c r="J188" s="6"/>
      <c r="K188" s="6"/>
      <c r="L188" s="6"/>
      <c r="M188" s="7"/>
    </row>
    <row r="189" ht="15.75" customHeight="1">
      <c r="A189" s="78" t="s">
        <v>156</v>
      </c>
      <c r="B189" s="79" t="s">
        <v>157</v>
      </c>
      <c r="C189" s="6"/>
      <c r="D189" s="7"/>
      <c r="E189" s="79" t="s">
        <v>158</v>
      </c>
      <c r="F189" s="6"/>
      <c r="G189" s="7"/>
      <c r="H189" s="79" t="s">
        <v>159</v>
      </c>
      <c r="I189" s="6"/>
      <c r="J189" s="7"/>
      <c r="K189" s="79" t="s">
        <v>160</v>
      </c>
      <c r="L189" s="6"/>
      <c r="M189" s="7"/>
    </row>
    <row r="190" ht="15.75" customHeight="1">
      <c r="A190" s="80"/>
      <c r="B190" s="79" t="s">
        <v>161</v>
      </c>
      <c r="C190" s="6"/>
      <c r="D190" s="7"/>
      <c r="E190" s="79">
        <v>100.0</v>
      </c>
      <c r="F190" s="6"/>
      <c r="G190" s="7"/>
      <c r="H190" s="81"/>
      <c r="I190" s="6"/>
      <c r="J190" s="7"/>
      <c r="K190" s="63">
        <f t="shared" ref="K190:K197" si="9">A190*E190*H190</f>
        <v>0</v>
      </c>
      <c r="L190" s="6"/>
      <c r="M190" s="7"/>
    </row>
    <row r="191" ht="15.75" customHeight="1">
      <c r="A191" s="80">
        <v>2.0</v>
      </c>
      <c r="B191" s="79" t="s">
        <v>162</v>
      </c>
      <c r="C191" s="6"/>
      <c r="D191" s="7"/>
      <c r="E191" s="79">
        <v>30.0</v>
      </c>
      <c r="F191" s="6"/>
      <c r="G191" s="7"/>
      <c r="H191" s="82">
        <v>0.019</v>
      </c>
      <c r="I191" s="6"/>
      <c r="J191" s="7"/>
      <c r="K191" s="63">
        <f t="shared" si="9"/>
        <v>1.14</v>
      </c>
      <c r="L191" s="6"/>
      <c r="M191" s="7"/>
    </row>
    <row r="192" ht="15.75" customHeight="1">
      <c r="A192" s="80">
        <v>2.0</v>
      </c>
      <c r="B192" s="79" t="s">
        <v>162</v>
      </c>
      <c r="C192" s="6"/>
      <c r="D192" s="7"/>
      <c r="E192" s="79">
        <v>30.0</v>
      </c>
      <c r="F192" s="6"/>
      <c r="G192" s="7"/>
      <c r="H192" s="82">
        <v>0.025</v>
      </c>
      <c r="I192" s="6"/>
      <c r="J192" s="7"/>
      <c r="K192" s="63">
        <f t="shared" si="9"/>
        <v>1.5</v>
      </c>
      <c r="L192" s="6"/>
      <c r="M192" s="7"/>
    </row>
    <row r="193" ht="15.75" customHeight="1">
      <c r="A193" s="80"/>
      <c r="B193" s="79" t="s">
        <v>163</v>
      </c>
      <c r="C193" s="6"/>
      <c r="D193" s="7"/>
      <c r="E193" s="79">
        <v>14.0</v>
      </c>
      <c r="F193" s="6"/>
      <c r="G193" s="7"/>
      <c r="H193" s="81"/>
      <c r="I193" s="6"/>
      <c r="J193" s="7"/>
      <c r="K193" s="63">
        <f t="shared" si="9"/>
        <v>0</v>
      </c>
      <c r="L193" s="6"/>
      <c r="M193" s="7"/>
    </row>
    <row r="194" ht="15.75" customHeight="1">
      <c r="A194" s="80"/>
      <c r="B194" s="79" t="s">
        <v>164</v>
      </c>
      <c r="C194" s="6"/>
      <c r="D194" s="7"/>
      <c r="E194" s="79">
        <v>20.0</v>
      </c>
      <c r="F194" s="6"/>
      <c r="G194" s="7"/>
      <c r="H194" s="82">
        <v>0.025</v>
      </c>
      <c r="I194" s="6"/>
      <c r="J194" s="7"/>
      <c r="K194" s="63">
        <f t="shared" si="9"/>
        <v>0</v>
      </c>
      <c r="L194" s="6"/>
      <c r="M194" s="7"/>
    </row>
    <row r="195" ht="15.75" customHeight="1">
      <c r="A195" s="80"/>
      <c r="B195" s="79" t="s">
        <v>164</v>
      </c>
      <c r="C195" s="6"/>
      <c r="D195" s="7"/>
      <c r="E195" s="79">
        <v>20.0</v>
      </c>
      <c r="F195" s="6"/>
      <c r="G195" s="7"/>
      <c r="H195" s="82">
        <v>0.032</v>
      </c>
      <c r="I195" s="6"/>
      <c r="J195" s="7"/>
      <c r="K195" s="63">
        <f t="shared" si="9"/>
        <v>0</v>
      </c>
      <c r="L195" s="6"/>
      <c r="M195" s="7"/>
    </row>
    <row r="196" ht="15.75" customHeight="1">
      <c r="A196" s="80"/>
      <c r="B196" s="79" t="s">
        <v>165</v>
      </c>
      <c r="C196" s="6"/>
      <c r="D196" s="7"/>
      <c r="E196" s="79">
        <v>60.0</v>
      </c>
      <c r="F196" s="6"/>
      <c r="G196" s="7"/>
      <c r="H196" s="81"/>
      <c r="I196" s="6"/>
      <c r="J196" s="7"/>
      <c r="K196" s="63">
        <f t="shared" si="9"/>
        <v>0</v>
      </c>
      <c r="L196" s="6"/>
      <c r="M196" s="7"/>
    </row>
    <row r="197" ht="15.75" customHeight="1">
      <c r="A197" s="80"/>
      <c r="B197" s="79" t="s">
        <v>166</v>
      </c>
      <c r="C197" s="6"/>
      <c r="D197" s="7"/>
      <c r="E197" s="83">
        <v>10.0</v>
      </c>
      <c r="F197" s="6"/>
      <c r="G197" s="7"/>
      <c r="H197" s="81"/>
      <c r="I197" s="6"/>
      <c r="J197" s="7"/>
      <c r="K197" s="63">
        <f t="shared" si="9"/>
        <v>0</v>
      </c>
      <c r="L197" s="6"/>
      <c r="M197" s="7"/>
    </row>
    <row r="198" ht="15.75" customHeight="1">
      <c r="A198" s="79" t="s">
        <v>167</v>
      </c>
      <c r="B198" s="6"/>
      <c r="C198" s="6"/>
      <c r="D198" s="6"/>
      <c r="E198" s="6"/>
      <c r="F198" s="6"/>
      <c r="G198" s="6"/>
      <c r="H198" s="6"/>
      <c r="I198" s="6"/>
      <c r="J198" s="7"/>
      <c r="K198" s="63">
        <f>SUM(K190:K197)</f>
        <v>2.64</v>
      </c>
      <c r="L198" s="6"/>
      <c r="M198" s="7"/>
    </row>
    <row r="199" ht="15.75" customHeight="1">
      <c r="A199" s="79"/>
      <c r="B199" s="6"/>
      <c r="C199" s="6"/>
      <c r="D199" s="6"/>
      <c r="E199" s="6"/>
      <c r="F199" s="6"/>
      <c r="G199" s="6"/>
      <c r="H199" s="6"/>
      <c r="I199" s="6"/>
      <c r="J199" s="6"/>
      <c r="K199" s="6"/>
      <c r="L199" s="6"/>
      <c r="M199" s="7"/>
    </row>
    <row r="200" ht="15.75" customHeight="1">
      <c r="A200" s="62" t="s">
        <v>155</v>
      </c>
      <c r="B200" s="6"/>
      <c r="C200" s="6"/>
      <c r="D200" s="7"/>
      <c r="E200" s="69" t="str">
        <f>A40</f>
        <v>-</v>
      </c>
      <c r="F200" s="6"/>
      <c r="G200" s="6"/>
      <c r="H200" s="6"/>
      <c r="I200" s="6"/>
      <c r="J200" s="6"/>
      <c r="K200" s="6"/>
      <c r="L200" s="6"/>
      <c r="M200" s="7"/>
    </row>
    <row r="201" ht="15.75" customHeight="1">
      <c r="A201" s="78" t="s">
        <v>156</v>
      </c>
      <c r="B201" s="79" t="s">
        <v>157</v>
      </c>
      <c r="C201" s="6"/>
      <c r="D201" s="7"/>
      <c r="E201" s="79" t="s">
        <v>158</v>
      </c>
      <c r="F201" s="6"/>
      <c r="G201" s="7"/>
      <c r="H201" s="79" t="s">
        <v>159</v>
      </c>
      <c r="I201" s="6"/>
      <c r="J201" s="7"/>
      <c r="K201" s="79" t="s">
        <v>160</v>
      </c>
      <c r="L201" s="6"/>
      <c r="M201" s="7"/>
    </row>
    <row r="202" ht="15.75" customHeight="1">
      <c r="A202" s="80"/>
      <c r="B202" s="79" t="s">
        <v>161</v>
      </c>
      <c r="C202" s="6"/>
      <c r="D202" s="7"/>
      <c r="E202" s="79">
        <v>100.0</v>
      </c>
      <c r="F202" s="6"/>
      <c r="G202" s="7"/>
      <c r="H202" s="81"/>
      <c r="I202" s="6"/>
      <c r="J202" s="7"/>
      <c r="K202" s="63">
        <f t="shared" ref="K202:K209" si="10">A202*E202*H202</f>
        <v>0</v>
      </c>
      <c r="L202" s="6"/>
      <c r="M202" s="7"/>
    </row>
    <row r="203" ht="15.75" customHeight="1">
      <c r="A203" s="80">
        <v>2.0</v>
      </c>
      <c r="B203" s="79" t="s">
        <v>162</v>
      </c>
      <c r="C203" s="6"/>
      <c r="D203" s="7"/>
      <c r="E203" s="79">
        <v>30.0</v>
      </c>
      <c r="F203" s="6"/>
      <c r="G203" s="7"/>
      <c r="H203" s="82">
        <v>0.019</v>
      </c>
      <c r="I203" s="6"/>
      <c r="J203" s="7"/>
      <c r="K203" s="63">
        <f t="shared" si="10"/>
        <v>1.14</v>
      </c>
      <c r="L203" s="6"/>
      <c r="M203" s="7"/>
    </row>
    <row r="204" ht="15.75" customHeight="1">
      <c r="A204" s="80">
        <v>2.0</v>
      </c>
      <c r="B204" s="79" t="s">
        <v>162</v>
      </c>
      <c r="C204" s="6"/>
      <c r="D204" s="7"/>
      <c r="E204" s="79">
        <v>30.0</v>
      </c>
      <c r="F204" s="6"/>
      <c r="G204" s="7"/>
      <c r="H204" s="82">
        <v>0.025</v>
      </c>
      <c r="I204" s="6"/>
      <c r="J204" s="7"/>
      <c r="K204" s="63">
        <f t="shared" si="10"/>
        <v>1.5</v>
      </c>
      <c r="L204" s="6"/>
      <c r="M204" s="7"/>
    </row>
    <row r="205" ht="15.75" customHeight="1">
      <c r="A205" s="80"/>
      <c r="B205" s="79" t="s">
        <v>163</v>
      </c>
      <c r="C205" s="6"/>
      <c r="D205" s="7"/>
      <c r="E205" s="79">
        <v>14.0</v>
      </c>
      <c r="F205" s="6"/>
      <c r="G205" s="7"/>
      <c r="H205" s="81"/>
      <c r="I205" s="6"/>
      <c r="J205" s="7"/>
      <c r="K205" s="63">
        <f t="shared" si="10"/>
        <v>0</v>
      </c>
      <c r="L205" s="6"/>
      <c r="M205" s="7"/>
    </row>
    <row r="206" ht="15.75" customHeight="1">
      <c r="A206" s="80"/>
      <c r="B206" s="79" t="s">
        <v>164</v>
      </c>
      <c r="C206" s="6"/>
      <c r="D206" s="7"/>
      <c r="E206" s="79">
        <v>20.0</v>
      </c>
      <c r="F206" s="6"/>
      <c r="G206" s="7"/>
      <c r="H206" s="82">
        <v>0.025</v>
      </c>
      <c r="I206" s="6"/>
      <c r="J206" s="7"/>
      <c r="K206" s="63">
        <f t="shared" si="10"/>
        <v>0</v>
      </c>
      <c r="L206" s="6"/>
      <c r="M206" s="7"/>
    </row>
    <row r="207" ht="15.75" customHeight="1">
      <c r="A207" s="80"/>
      <c r="B207" s="79" t="s">
        <v>164</v>
      </c>
      <c r="C207" s="6"/>
      <c r="D207" s="7"/>
      <c r="E207" s="79">
        <v>20.0</v>
      </c>
      <c r="F207" s="6"/>
      <c r="G207" s="7"/>
      <c r="H207" s="82">
        <v>0.032</v>
      </c>
      <c r="I207" s="6"/>
      <c r="J207" s="7"/>
      <c r="K207" s="63">
        <f t="shared" si="10"/>
        <v>0</v>
      </c>
      <c r="L207" s="6"/>
      <c r="M207" s="7"/>
    </row>
    <row r="208" ht="15.75" customHeight="1">
      <c r="A208" s="80"/>
      <c r="B208" s="79" t="s">
        <v>165</v>
      </c>
      <c r="C208" s="6"/>
      <c r="D208" s="7"/>
      <c r="E208" s="79">
        <v>60.0</v>
      </c>
      <c r="F208" s="6"/>
      <c r="G208" s="7"/>
      <c r="H208" s="81"/>
      <c r="I208" s="6"/>
      <c r="J208" s="7"/>
      <c r="K208" s="63">
        <f t="shared" si="10"/>
        <v>0</v>
      </c>
      <c r="L208" s="6"/>
      <c r="M208" s="7"/>
    </row>
    <row r="209" ht="15.75" customHeight="1">
      <c r="A209" s="80"/>
      <c r="B209" s="79" t="s">
        <v>166</v>
      </c>
      <c r="C209" s="6"/>
      <c r="D209" s="7"/>
      <c r="E209" s="83">
        <v>10.0</v>
      </c>
      <c r="F209" s="6"/>
      <c r="G209" s="7"/>
      <c r="H209" s="81"/>
      <c r="I209" s="6"/>
      <c r="J209" s="7"/>
      <c r="K209" s="63">
        <f t="shared" si="10"/>
        <v>0</v>
      </c>
      <c r="L209" s="6"/>
      <c r="M209" s="7"/>
    </row>
    <row r="210" ht="15.75" customHeight="1">
      <c r="A210" s="79" t="s">
        <v>167</v>
      </c>
      <c r="B210" s="6"/>
      <c r="C210" s="6"/>
      <c r="D210" s="6"/>
      <c r="E210" s="6"/>
      <c r="F210" s="6"/>
      <c r="G210" s="6"/>
      <c r="H210" s="6"/>
      <c r="I210" s="6"/>
      <c r="J210" s="7"/>
      <c r="K210" s="63">
        <f>SUM(K202:K209)</f>
        <v>2.64</v>
      </c>
      <c r="L210" s="6"/>
      <c r="M210" s="7"/>
    </row>
    <row r="211" ht="15.75" customHeight="1">
      <c r="A211" s="79"/>
      <c r="B211" s="6"/>
      <c r="C211" s="6"/>
      <c r="D211" s="6"/>
      <c r="E211" s="6"/>
      <c r="F211" s="6"/>
      <c r="G211" s="6"/>
      <c r="H211" s="6"/>
      <c r="I211" s="6"/>
      <c r="J211" s="6"/>
      <c r="K211" s="6"/>
      <c r="L211" s="6"/>
      <c r="M211" s="7"/>
    </row>
    <row r="212" ht="15.75" customHeight="1">
      <c r="A212" s="62" t="s">
        <v>155</v>
      </c>
      <c r="B212" s="6"/>
      <c r="C212" s="6"/>
      <c r="D212" s="7"/>
      <c r="E212" s="69" t="str">
        <f>A41</f>
        <v>-</v>
      </c>
      <c r="F212" s="6"/>
      <c r="G212" s="6"/>
      <c r="H212" s="6"/>
      <c r="I212" s="6"/>
      <c r="J212" s="6"/>
      <c r="K212" s="6"/>
      <c r="L212" s="6"/>
      <c r="M212" s="7"/>
    </row>
    <row r="213" ht="15.75" customHeight="1">
      <c r="A213" s="78" t="s">
        <v>156</v>
      </c>
      <c r="B213" s="79" t="s">
        <v>157</v>
      </c>
      <c r="C213" s="6"/>
      <c r="D213" s="7"/>
      <c r="E213" s="79" t="s">
        <v>158</v>
      </c>
      <c r="F213" s="6"/>
      <c r="G213" s="7"/>
      <c r="H213" s="79" t="s">
        <v>159</v>
      </c>
      <c r="I213" s="6"/>
      <c r="J213" s="7"/>
      <c r="K213" s="79" t="s">
        <v>160</v>
      </c>
      <c r="L213" s="6"/>
      <c r="M213" s="7"/>
    </row>
    <row r="214" ht="15.75" customHeight="1">
      <c r="A214" s="80"/>
      <c r="B214" s="79" t="s">
        <v>161</v>
      </c>
      <c r="C214" s="6"/>
      <c r="D214" s="7"/>
      <c r="E214" s="79">
        <v>100.0</v>
      </c>
      <c r="F214" s="6"/>
      <c r="G214" s="7"/>
      <c r="H214" s="81"/>
      <c r="I214" s="6"/>
      <c r="J214" s="7"/>
      <c r="K214" s="63">
        <f t="shared" ref="K214:K221" si="11">A214*E214*H214</f>
        <v>0</v>
      </c>
      <c r="L214" s="6"/>
      <c r="M214" s="7"/>
    </row>
    <row r="215" ht="15.75" customHeight="1">
      <c r="A215" s="80">
        <v>2.0</v>
      </c>
      <c r="B215" s="79" t="s">
        <v>162</v>
      </c>
      <c r="C215" s="6"/>
      <c r="D215" s="7"/>
      <c r="E215" s="79">
        <v>30.0</v>
      </c>
      <c r="F215" s="6"/>
      <c r="G215" s="7"/>
      <c r="H215" s="82">
        <v>0.019</v>
      </c>
      <c r="I215" s="6"/>
      <c r="J215" s="7"/>
      <c r="K215" s="63">
        <f t="shared" si="11"/>
        <v>1.14</v>
      </c>
      <c r="L215" s="6"/>
      <c r="M215" s="7"/>
    </row>
    <row r="216" ht="15.75" customHeight="1">
      <c r="A216" s="80">
        <v>2.0</v>
      </c>
      <c r="B216" s="79" t="s">
        <v>162</v>
      </c>
      <c r="C216" s="6"/>
      <c r="D216" s="7"/>
      <c r="E216" s="79">
        <v>30.0</v>
      </c>
      <c r="F216" s="6"/>
      <c r="G216" s="7"/>
      <c r="H216" s="82">
        <v>0.025</v>
      </c>
      <c r="I216" s="6"/>
      <c r="J216" s="7"/>
      <c r="K216" s="63">
        <f t="shared" si="11"/>
        <v>1.5</v>
      </c>
      <c r="L216" s="6"/>
      <c r="M216" s="7"/>
    </row>
    <row r="217" ht="15.75" customHeight="1">
      <c r="A217" s="80"/>
      <c r="B217" s="79" t="s">
        <v>163</v>
      </c>
      <c r="C217" s="6"/>
      <c r="D217" s="7"/>
      <c r="E217" s="79">
        <v>14.0</v>
      </c>
      <c r="F217" s="6"/>
      <c r="G217" s="7"/>
      <c r="H217" s="81"/>
      <c r="I217" s="6"/>
      <c r="J217" s="7"/>
      <c r="K217" s="63">
        <f t="shared" si="11"/>
        <v>0</v>
      </c>
      <c r="L217" s="6"/>
      <c r="M217" s="7"/>
    </row>
    <row r="218" ht="15.75" customHeight="1">
      <c r="A218" s="80"/>
      <c r="B218" s="79" t="s">
        <v>164</v>
      </c>
      <c r="C218" s="6"/>
      <c r="D218" s="7"/>
      <c r="E218" s="79">
        <v>20.0</v>
      </c>
      <c r="F218" s="6"/>
      <c r="G218" s="7"/>
      <c r="H218" s="82">
        <v>0.025</v>
      </c>
      <c r="I218" s="6"/>
      <c r="J218" s="7"/>
      <c r="K218" s="63">
        <f t="shared" si="11"/>
        <v>0</v>
      </c>
      <c r="L218" s="6"/>
      <c r="M218" s="7"/>
    </row>
    <row r="219" ht="15.75" customHeight="1">
      <c r="A219" s="80"/>
      <c r="B219" s="79" t="s">
        <v>164</v>
      </c>
      <c r="C219" s="6"/>
      <c r="D219" s="7"/>
      <c r="E219" s="79">
        <v>20.0</v>
      </c>
      <c r="F219" s="6"/>
      <c r="G219" s="7"/>
      <c r="H219" s="82">
        <v>0.032</v>
      </c>
      <c r="I219" s="6"/>
      <c r="J219" s="7"/>
      <c r="K219" s="63">
        <f t="shared" si="11"/>
        <v>0</v>
      </c>
      <c r="L219" s="6"/>
      <c r="M219" s="7"/>
    </row>
    <row r="220" ht="15.75" customHeight="1">
      <c r="A220" s="80"/>
      <c r="B220" s="79" t="s">
        <v>165</v>
      </c>
      <c r="C220" s="6"/>
      <c r="D220" s="7"/>
      <c r="E220" s="79">
        <v>60.0</v>
      </c>
      <c r="F220" s="6"/>
      <c r="G220" s="7"/>
      <c r="H220" s="81"/>
      <c r="I220" s="6"/>
      <c r="J220" s="7"/>
      <c r="K220" s="63">
        <f t="shared" si="11"/>
        <v>0</v>
      </c>
      <c r="L220" s="6"/>
      <c r="M220" s="7"/>
    </row>
    <row r="221" ht="15.75" customHeight="1">
      <c r="A221" s="80"/>
      <c r="B221" s="79" t="s">
        <v>166</v>
      </c>
      <c r="C221" s="6"/>
      <c r="D221" s="7"/>
      <c r="E221" s="83">
        <v>10.0</v>
      </c>
      <c r="F221" s="6"/>
      <c r="G221" s="7"/>
      <c r="H221" s="81"/>
      <c r="I221" s="6"/>
      <c r="J221" s="7"/>
      <c r="K221" s="63">
        <f t="shared" si="11"/>
        <v>0</v>
      </c>
      <c r="L221" s="6"/>
      <c r="M221" s="7"/>
    </row>
    <row r="222" ht="15.75" customHeight="1">
      <c r="A222" s="79" t="s">
        <v>167</v>
      </c>
      <c r="B222" s="6"/>
      <c r="C222" s="6"/>
      <c r="D222" s="6"/>
      <c r="E222" s="6"/>
      <c r="F222" s="6"/>
      <c r="G222" s="6"/>
      <c r="H222" s="6"/>
      <c r="I222" s="6"/>
      <c r="J222" s="7"/>
      <c r="K222" s="63">
        <f>SUM(K214:K221)</f>
        <v>2.64</v>
      </c>
      <c r="L222" s="6"/>
      <c r="M222" s="7"/>
    </row>
    <row r="223" ht="15.75" customHeight="1">
      <c r="A223" s="79"/>
      <c r="B223" s="6"/>
      <c r="C223" s="6"/>
      <c r="D223" s="6"/>
      <c r="E223" s="6"/>
      <c r="F223" s="6"/>
      <c r="G223" s="6"/>
      <c r="H223" s="6"/>
      <c r="I223" s="6"/>
      <c r="J223" s="6"/>
      <c r="K223" s="6"/>
      <c r="L223" s="6"/>
      <c r="M223" s="7"/>
    </row>
    <row r="224" ht="15.75" customHeight="1">
      <c r="A224" s="62" t="s">
        <v>155</v>
      </c>
      <c r="B224" s="6"/>
      <c r="C224" s="6"/>
      <c r="D224" s="7"/>
      <c r="E224" s="69" t="str">
        <f>A42</f>
        <v>-</v>
      </c>
      <c r="F224" s="6"/>
      <c r="G224" s="6"/>
      <c r="H224" s="6"/>
      <c r="I224" s="6"/>
      <c r="J224" s="6"/>
      <c r="K224" s="6"/>
      <c r="L224" s="6"/>
      <c r="M224" s="7"/>
    </row>
    <row r="225" ht="15.75" customHeight="1">
      <c r="A225" s="78" t="s">
        <v>156</v>
      </c>
      <c r="B225" s="79" t="s">
        <v>157</v>
      </c>
      <c r="C225" s="6"/>
      <c r="D225" s="7"/>
      <c r="E225" s="79" t="s">
        <v>158</v>
      </c>
      <c r="F225" s="6"/>
      <c r="G225" s="7"/>
      <c r="H225" s="79" t="s">
        <v>159</v>
      </c>
      <c r="I225" s="6"/>
      <c r="J225" s="7"/>
      <c r="K225" s="79" t="s">
        <v>160</v>
      </c>
      <c r="L225" s="6"/>
      <c r="M225" s="7"/>
    </row>
    <row r="226" ht="15.75" customHeight="1">
      <c r="A226" s="80"/>
      <c r="B226" s="79" t="s">
        <v>161</v>
      </c>
      <c r="C226" s="6"/>
      <c r="D226" s="7"/>
      <c r="E226" s="79">
        <v>100.0</v>
      </c>
      <c r="F226" s="6"/>
      <c r="G226" s="7"/>
      <c r="H226" s="81"/>
      <c r="I226" s="6"/>
      <c r="J226" s="7"/>
      <c r="K226" s="63">
        <f t="shared" ref="K226:K233" si="12">A226*E226*H226</f>
        <v>0</v>
      </c>
      <c r="L226" s="6"/>
      <c r="M226" s="7"/>
    </row>
    <row r="227" ht="15.75" customHeight="1">
      <c r="A227" s="80">
        <v>2.0</v>
      </c>
      <c r="B227" s="79" t="s">
        <v>162</v>
      </c>
      <c r="C227" s="6"/>
      <c r="D227" s="7"/>
      <c r="E227" s="79">
        <v>30.0</v>
      </c>
      <c r="F227" s="6"/>
      <c r="G227" s="7"/>
      <c r="H227" s="82">
        <v>0.019</v>
      </c>
      <c r="I227" s="6"/>
      <c r="J227" s="7"/>
      <c r="K227" s="63">
        <f t="shared" si="12"/>
        <v>1.14</v>
      </c>
      <c r="L227" s="6"/>
      <c r="M227" s="7"/>
    </row>
    <row r="228" ht="15.75" customHeight="1">
      <c r="A228" s="80">
        <v>2.0</v>
      </c>
      <c r="B228" s="79" t="s">
        <v>162</v>
      </c>
      <c r="C228" s="6"/>
      <c r="D228" s="7"/>
      <c r="E228" s="79">
        <v>30.0</v>
      </c>
      <c r="F228" s="6"/>
      <c r="G228" s="7"/>
      <c r="H228" s="82">
        <v>0.025</v>
      </c>
      <c r="I228" s="6"/>
      <c r="J228" s="7"/>
      <c r="K228" s="63">
        <f t="shared" si="12"/>
        <v>1.5</v>
      </c>
      <c r="L228" s="6"/>
      <c r="M228" s="7"/>
    </row>
    <row r="229" ht="15.75" customHeight="1">
      <c r="A229" s="80"/>
      <c r="B229" s="79" t="s">
        <v>163</v>
      </c>
      <c r="C229" s="6"/>
      <c r="D229" s="7"/>
      <c r="E229" s="79">
        <v>14.0</v>
      </c>
      <c r="F229" s="6"/>
      <c r="G229" s="7"/>
      <c r="H229" s="81"/>
      <c r="I229" s="6"/>
      <c r="J229" s="7"/>
      <c r="K229" s="63">
        <f t="shared" si="12"/>
        <v>0</v>
      </c>
      <c r="L229" s="6"/>
      <c r="M229" s="7"/>
    </row>
    <row r="230" ht="15.75" customHeight="1">
      <c r="A230" s="80"/>
      <c r="B230" s="79" t="s">
        <v>164</v>
      </c>
      <c r="C230" s="6"/>
      <c r="D230" s="7"/>
      <c r="E230" s="79">
        <v>20.0</v>
      </c>
      <c r="F230" s="6"/>
      <c r="G230" s="7"/>
      <c r="H230" s="82">
        <v>0.025</v>
      </c>
      <c r="I230" s="6"/>
      <c r="J230" s="7"/>
      <c r="K230" s="63">
        <f t="shared" si="12"/>
        <v>0</v>
      </c>
      <c r="L230" s="6"/>
      <c r="M230" s="7"/>
    </row>
    <row r="231" ht="15.75" customHeight="1">
      <c r="A231" s="80"/>
      <c r="B231" s="79" t="s">
        <v>164</v>
      </c>
      <c r="C231" s="6"/>
      <c r="D231" s="7"/>
      <c r="E231" s="79">
        <v>20.0</v>
      </c>
      <c r="F231" s="6"/>
      <c r="G231" s="7"/>
      <c r="H231" s="82">
        <v>0.032</v>
      </c>
      <c r="I231" s="6"/>
      <c r="J231" s="7"/>
      <c r="K231" s="63">
        <f t="shared" si="12"/>
        <v>0</v>
      </c>
      <c r="L231" s="6"/>
      <c r="M231" s="7"/>
    </row>
    <row r="232" ht="15.75" customHeight="1">
      <c r="A232" s="80"/>
      <c r="B232" s="79" t="s">
        <v>165</v>
      </c>
      <c r="C232" s="6"/>
      <c r="D232" s="7"/>
      <c r="E232" s="79">
        <v>60.0</v>
      </c>
      <c r="F232" s="6"/>
      <c r="G232" s="7"/>
      <c r="H232" s="81"/>
      <c r="I232" s="6"/>
      <c r="J232" s="7"/>
      <c r="K232" s="63">
        <f t="shared" si="12"/>
        <v>0</v>
      </c>
      <c r="L232" s="6"/>
      <c r="M232" s="7"/>
    </row>
    <row r="233" ht="15.75" customHeight="1">
      <c r="A233" s="80"/>
      <c r="B233" s="79" t="s">
        <v>166</v>
      </c>
      <c r="C233" s="6"/>
      <c r="D233" s="7"/>
      <c r="E233" s="83">
        <v>10.0</v>
      </c>
      <c r="F233" s="6"/>
      <c r="G233" s="7"/>
      <c r="H233" s="81"/>
      <c r="I233" s="6"/>
      <c r="J233" s="7"/>
      <c r="K233" s="63">
        <f t="shared" si="12"/>
        <v>0</v>
      </c>
      <c r="L233" s="6"/>
      <c r="M233" s="7"/>
    </row>
    <row r="234" ht="15.75" customHeight="1">
      <c r="A234" s="79" t="s">
        <v>167</v>
      </c>
      <c r="B234" s="6"/>
      <c r="C234" s="6"/>
      <c r="D234" s="6"/>
      <c r="E234" s="6"/>
      <c r="F234" s="6"/>
      <c r="G234" s="6"/>
      <c r="H234" s="6"/>
      <c r="I234" s="6"/>
      <c r="J234" s="7"/>
      <c r="K234" s="63">
        <f>SUM(K226:K233)</f>
        <v>2.64</v>
      </c>
      <c r="L234" s="6"/>
      <c r="M234" s="7"/>
    </row>
    <row r="235" ht="15.75" customHeight="1">
      <c r="A235" s="79"/>
      <c r="B235" s="6"/>
      <c r="C235" s="6"/>
      <c r="D235" s="6"/>
      <c r="E235" s="6"/>
      <c r="F235" s="6"/>
      <c r="G235" s="6"/>
      <c r="H235" s="6"/>
      <c r="I235" s="6"/>
      <c r="J235" s="6"/>
      <c r="K235" s="6"/>
      <c r="L235" s="6"/>
      <c r="M235" s="7"/>
    </row>
    <row r="236" ht="15.75" customHeight="1">
      <c r="A236" s="71"/>
      <c r="B236" s="9"/>
      <c r="C236" s="9"/>
      <c r="D236" s="9"/>
      <c r="E236" s="9"/>
      <c r="F236" s="9"/>
      <c r="G236" s="9"/>
      <c r="H236" s="9"/>
      <c r="I236" s="9"/>
      <c r="J236" s="9"/>
      <c r="K236" s="9"/>
      <c r="L236" s="9"/>
      <c r="M236" s="9"/>
    </row>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c r="A279" s="53" t="s">
        <v>146</v>
      </c>
      <c r="B279" s="6"/>
      <c r="C279" s="6"/>
      <c r="D279" s="6"/>
      <c r="E279" s="6"/>
      <c r="F279" s="6"/>
      <c r="G279" s="6"/>
      <c r="H279" s="6"/>
      <c r="I279" s="6"/>
      <c r="J279" s="6"/>
      <c r="K279" s="6"/>
      <c r="L279" s="6"/>
      <c r="M279" s="7"/>
    </row>
    <row r="280" ht="30.75" customHeight="1">
      <c r="A280" s="79"/>
      <c r="B280" s="6"/>
      <c r="C280" s="6"/>
      <c r="D280" s="6"/>
      <c r="E280" s="6"/>
      <c r="F280" s="6"/>
      <c r="G280" s="6"/>
      <c r="H280" s="6"/>
      <c r="I280" s="6"/>
      <c r="J280" s="6"/>
      <c r="K280" s="6"/>
      <c r="L280" s="6"/>
      <c r="M280" s="7"/>
    </row>
    <row r="281" ht="15.75" customHeight="1">
      <c r="A281" s="84" t="s">
        <v>168</v>
      </c>
      <c r="B281" s="9"/>
      <c r="C281" s="9"/>
      <c r="D281" s="9"/>
      <c r="E281" s="9"/>
      <c r="F281" s="9"/>
      <c r="G281" s="9"/>
      <c r="H281" s="9"/>
      <c r="I281" s="9"/>
      <c r="J281" s="9"/>
      <c r="K281" s="9"/>
      <c r="L281" s="9"/>
      <c r="M281" s="10"/>
      <c r="O281" s="85" t="s">
        <v>169</v>
      </c>
    </row>
    <row r="282" ht="15.75" customHeight="1">
      <c r="A282" s="12" t="str">
        <f>A31</f>
        <v>TRAMOS</v>
      </c>
      <c r="B282" s="10"/>
      <c r="C282" s="86" t="s">
        <v>170</v>
      </c>
      <c r="D282" s="10"/>
      <c r="E282" s="12" t="s">
        <v>171</v>
      </c>
      <c r="F282" s="10"/>
      <c r="G282" s="62" t="s">
        <v>172</v>
      </c>
      <c r="H282" s="7"/>
      <c r="I282" s="87" t="s">
        <v>173</v>
      </c>
      <c r="J282" s="88" t="s">
        <v>174</v>
      </c>
      <c r="K282" s="89"/>
      <c r="L282" s="90" t="s">
        <v>175</v>
      </c>
      <c r="M282" s="34"/>
      <c r="O282" s="91" t="s">
        <v>176</v>
      </c>
    </row>
    <row r="283" ht="15.75" customHeight="1">
      <c r="A283" s="19"/>
      <c r="B283" s="21"/>
      <c r="C283" s="19"/>
      <c r="D283" s="21"/>
      <c r="E283" s="19"/>
      <c r="F283" s="21"/>
      <c r="G283" s="92" t="s">
        <v>177</v>
      </c>
      <c r="H283" s="92" t="s">
        <v>178</v>
      </c>
      <c r="I283" s="19"/>
      <c r="J283" s="93"/>
      <c r="K283" s="4"/>
      <c r="L283" s="94" t="s">
        <v>179</v>
      </c>
      <c r="M283" s="95" t="s">
        <v>178</v>
      </c>
      <c r="O283" s="72" t="s">
        <v>138</v>
      </c>
    </row>
    <row r="284" ht="15.75" customHeight="1">
      <c r="A284" s="63" t="str">
        <f t="shared" ref="A284:A294" si="13">A32</f>
        <v>A - Calefactor 1</v>
      </c>
      <c r="B284" s="7"/>
      <c r="C284" s="63" t="str">
        <f t="shared" ref="C284:C294" si="14">F32</f>
        <v/>
      </c>
      <c r="D284" s="6"/>
      <c r="E284" s="63" t="str">
        <f t="shared" ref="E284:E294" si="15">H32</f>
        <v/>
      </c>
      <c r="F284" s="7"/>
      <c r="G284" s="96">
        <f t="shared" ref="G284:G287" si="16">J32*1000</f>
        <v>19</v>
      </c>
      <c r="H284" s="96" t="str">
        <f t="shared" ref="H284:H294" si="17">L32</f>
        <v/>
      </c>
      <c r="I284" s="63">
        <f>K114</f>
        <v>0</v>
      </c>
      <c r="J284" s="97">
        <f t="shared" ref="J284:J294" si="18">C284+I284</f>
        <v>0</v>
      </c>
      <c r="K284" s="98"/>
      <c r="L284" s="99"/>
      <c r="M284" s="100"/>
      <c r="O284" s="101" t="s">
        <v>180</v>
      </c>
    </row>
    <row r="285" ht="15.75" customHeight="1">
      <c r="A285" s="63" t="str">
        <f t="shared" si="13"/>
        <v>B - Calefactor 2</v>
      </c>
      <c r="B285" s="7"/>
      <c r="C285" s="63" t="str">
        <f t="shared" si="14"/>
        <v/>
      </c>
      <c r="D285" s="6"/>
      <c r="E285" s="63" t="str">
        <f t="shared" si="15"/>
        <v/>
      </c>
      <c r="F285" s="7"/>
      <c r="G285" s="96">
        <f t="shared" si="16"/>
        <v>0</v>
      </c>
      <c r="H285" s="96" t="str">
        <f t="shared" si="17"/>
        <v/>
      </c>
      <c r="I285" s="63">
        <f>K126</f>
        <v>0</v>
      </c>
      <c r="J285" s="97">
        <f t="shared" si="18"/>
        <v>0</v>
      </c>
      <c r="K285" s="98"/>
      <c r="L285" s="102"/>
      <c r="M285" s="103"/>
      <c r="O285" s="72" t="s">
        <v>141</v>
      </c>
    </row>
    <row r="286" ht="15.75" customHeight="1">
      <c r="A286" s="63" t="str">
        <f t="shared" si="13"/>
        <v>C - Cocina</v>
      </c>
      <c r="B286" s="7"/>
      <c r="C286" s="63" t="str">
        <f t="shared" si="14"/>
        <v/>
      </c>
      <c r="D286" s="6"/>
      <c r="E286" s="63" t="str">
        <f t="shared" si="15"/>
        <v/>
      </c>
      <c r="F286" s="7"/>
      <c r="G286" s="96">
        <f t="shared" si="16"/>
        <v>0</v>
      </c>
      <c r="H286" s="96" t="str">
        <f t="shared" si="17"/>
        <v/>
      </c>
      <c r="I286" s="63">
        <f>K138</f>
        <v>2.64</v>
      </c>
      <c r="J286" s="97">
        <f t="shared" si="18"/>
        <v>2.64</v>
      </c>
      <c r="K286" s="98"/>
      <c r="L286" s="102"/>
      <c r="M286" s="103"/>
      <c r="O286" s="101" t="s">
        <v>182</v>
      </c>
    </row>
    <row r="287" ht="15.75" customHeight="1">
      <c r="A287" s="63" t="str">
        <f t="shared" si="13"/>
        <v>C - Calefón</v>
      </c>
      <c r="B287" s="7"/>
      <c r="C287" s="63" t="str">
        <f t="shared" si="14"/>
        <v/>
      </c>
      <c r="D287" s="6"/>
      <c r="E287" s="63" t="str">
        <f t="shared" si="15"/>
        <v/>
      </c>
      <c r="F287" s="7"/>
      <c r="G287" s="96">
        <f t="shared" si="16"/>
        <v>0</v>
      </c>
      <c r="H287" s="96" t="str">
        <f t="shared" si="17"/>
        <v/>
      </c>
      <c r="I287" s="63">
        <f>K150</f>
        <v>2.64</v>
      </c>
      <c r="J287" s="97">
        <f t="shared" si="18"/>
        <v>2.64</v>
      </c>
      <c r="K287" s="98"/>
      <c r="L287" s="102"/>
      <c r="M287" s="103"/>
      <c r="O287" s="72" t="s">
        <v>220</v>
      </c>
    </row>
    <row r="288" ht="15.75" customHeight="1">
      <c r="A288" s="63" t="str">
        <f t="shared" si="13"/>
        <v>Medidor - A</v>
      </c>
      <c r="B288" s="7"/>
      <c r="C288" s="63" t="str">
        <f t="shared" si="14"/>
        <v/>
      </c>
      <c r="D288" s="6"/>
      <c r="E288" s="63" t="str">
        <f t="shared" si="15"/>
        <v/>
      </c>
      <c r="F288" s="7"/>
      <c r="G288" s="96">
        <f t="shared" ref="G288:G294" si="19">J36/1000</f>
        <v>0</v>
      </c>
      <c r="H288" s="96" t="str">
        <f t="shared" si="17"/>
        <v/>
      </c>
      <c r="I288" s="63">
        <f>K162</f>
        <v>2.64</v>
      </c>
      <c r="J288" s="97">
        <f t="shared" si="18"/>
        <v>2.64</v>
      </c>
      <c r="K288" s="98"/>
      <c r="L288" s="102"/>
      <c r="M288" s="103"/>
      <c r="O288" s="101" t="s">
        <v>183</v>
      </c>
    </row>
    <row r="289" ht="15.75" customHeight="1">
      <c r="A289" s="63" t="str">
        <f t="shared" si="13"/>
        <v>A - B</v>
      </c>
      <c r="B289" s="7"/>
      <c r="C289" s="63" t="str">
        <f t="shared" si="14"/>
        <v/>
      </c>
      <c r="D289" s="6"/>
      <c r="E289" s="63" t="str">
        <f t="shared" si="15"/>
        <v/>
      </c>
      <c r="F289" s="7"/>
      <c r="G289" s="96">
        <f t="shared" si="19"/>
        <v>0</v>
      </c>
      <c r="H289" s="96" t="str">
        <f t="shared" si="17"/>
        <v/>
      </c>
      <c r="I289" s="63">
        <f>K174</f>
        <v>2.64</v>
      </c>
      <c r="J289" s="97">
        <f t="shared" si="18"/>
        <v>2.64</v>
      </c>
      <c r="K289" s="98"/>
      <c r="L289" s="102"/>
      <c r="M289" s="103"/>
      <c r="O289" s="101" t="s">
        <v>145</v>
      </c>
    </row>
    <row r="290" ht="15.75" customHeight="1">
      <c r="A290" s="63" t="str">
        <f t="shared" si="13"/>
        <v>B - C</v>
      </c>
      <c r="B290" s="7"/>
      <c r="C290" s="63" t="str">
        <f t="shared" si="14"/>
        <v/>
      </c>
      <c r="D290" s="6"/>
      <c r="E290" s="63" t="str">
        <f t="shared" si="15"/>
        <v/>
      </c>
      <c r="F290" s="7"/>
      <c r="G290" s="96">
        <f t="shared" si="19"/>
        <v>0</v>
      </c>
      <c r="H290" s="96" t="str">
        <f t="shared" si="17"/>
        <v/>
      </c>
      <c r="I290" s="63">
        <f>K186</f>
        <v>2.64</v>
      </c>
      <c r="J290" s="97">
        <f t="shared" si="18"/>
        <v>2.64</v>
      </c>
      <c r="K290" s="98"/>
      <c r="L290" s="102"/>
      <c r="M290" s="103"/>
      <c r="O290" s="72"/>
    </row>
    <row r="291" ht="15.75" customHeight="1">
      <c r="A291" s="63" t="str">
        <f t="shared" si="13"/>
        <v>-</v>
      </c>
      <c r="B291" s="7"/>
      <c r="C291" s="63" t="str">
        <f t="shared" si="14"/>
        <v/>
      </c>
      <c r="D291" s="6"/>
      <c r="E291" s="63" t="str">
        <f t="shared" si="15"/>
        <v/>
      </c>
      <c r="F291" s="7"/>
      <c r="G291" s="96">
        <f t="shared" si="19"/>
        <v>0</v>
      </c>
      <c r="H291" s="96" t="str">
        <f t="shared" si="17"/>
        <v/>
      </c>
      <c r="I291" s="63">
        <f>K198</f>
        <v>2.64</v>
      </c>
      <c r="J291" s="97">
        <f t="shared" si="18"/>
        <v>2.64</v>
      </c>
      <c r="K291" s="98"/>
      <c r="L291" s="102"/>
      <c r="M291" s="103"/>
      <c r="O291" s="91" t="s">
        <v>184</v>
      </c>
    </row>
    <row r="292" ht="15.75" customHeight="1">
      <c r="A292" s="63" t="str">
        <f t="shared" si="13"/>
        <v>-</v>
      </c>
      <c r="B292" s="6"/>
      <c r="C292" s="63" t="str">
        <f t="shared" si="14"/>
        <v/>
      </c>
      <c r="D292" s="6"/>
      <c r="E292" s="63" t="str">
        <f t="shared" si="15"/>
        <v/>
      </c>
      <c r="F292" s="7"/>
      <c r="G292" s="96">
        <f t="shared" si="19"/>
        <v>0</v>
      </c>
      <c r="H292" s="96" t="str">
        <f t="shared" si="17"/>
        <v/>
      </c>
      <c r="I292" s="63">
        <f>K210</f>
        <v>2.64</v>
      </c>
      <c r="J292" s="97">
        <f t="shared" si="18"/>
        <v>2.64</v>
      </c>
      <c r="K292" s="98"/>
      <c r="L292" s="102"/>
      <c r="M292" s="103"/>
      <c r="O292" s="72" t="s">
        <v>185</v>
      </c>
    </row>
    <row r="293" ht="15.75" customHeight="1">
      <c r="A293" s="63" t="str">
        <f t="shared" si="13"/>
        <v>-</v>
      </c>
      <c r="B293" s="6"/>
      <c r="C293" s="63" t="str">
        <f t="shared" si="14"/>
        <v/>
      </c>
      <c r="D293" s="6"/>
      <c r="E293" s="63" t="str">
        <f t="shared" si="15"/>
        <v/>
      </c>
      <c r="F293" s="7"/>
      <c r="G293" s="96">
        <f t="shared" si="19"/>
        <v>0</v>
      </c>
      <c r="H293" s="96" t="str">
        <f t="shared" si="17"/>
        <v/>
      </c>
      <c r="I293" s="63">
        <f>K222</f>
        <v>2.64</v>
      </c>
      <c r="J293" s="97">
        <f t="shared" si="18"/>
        <v>2.64</v>
      </c>
      <c r="K293" s="98"/>
      <c r="L293" s="102"/>
      <c r="M293" s="103"/>
      <c r="O293" s="101" t="s">
        <v>187</v>
      </c>
    </row>
    <row r="294" ht="15.75" customHeight="1">
      <c r="A294" s="104" t="str">
        <f t="shared" si="13"/>
        <v>-</v>
      </c>
      <c r="B294" s="105"/>
      <c r="C294" s="63" t="str">
        <f t="shared" si="14"/>
        <v/>
      </c>
      <c r="D294" s="6"/>
      <c r="E294" s="63" t="str">
        <f t="shared" si="15"/>
        <v/>
      </c>
      <c r="F294" s="7"/>
      <c r="G294" s="96">
        <f t="shared" si="19"/>
        <v>0</v>
      </c>
      <c r="H294" s="96" t="str">
        <f t="shared" si="17"/>
        <v/>
      </c>
      <c r="I294" s="63">
        <f>K234</f>
        <v>2.64</v>
      </c>
      <c r="J294" s="106">
        <f t="shared" si="18"/>
        <v>2.64</v>
      </c>
      <c r="K294" s="4"/>
      <c r="L294" s="107"/>
      <c r="M294" s="108"/>
    </row>
    <row r="295" ht="15.75" customHeight="1">
      <c r="A295" s="109" t="s">
        <v>186</v>
      </c>
      <c r="B295" s="6"/>
      <c r="C295" s="6"/>
      <c r="D295" s="6"/>
      <c r="E295" s="6"/>
      <c r="F295" s="6"/>
      <c r="G295" s="6"/>
      <c r="H295" s="6"/>
      <c r="I295" s="6"/>
      <c r="J295" s="6"/>
      <c r="K295" s="6"/>
      <c r="L295" s="6"/>
      <c r="M295" s="7"/>
    </row>
    <row r="296" ht="31.5" customHeight="1">
      <c r="A296" s="27"/>
      <c r="B296" s="6"/>
      <c r="C296" s="6"/>
      <c r="D296" s="6"/>
      <c r="E296" s="6"/>
      <c r="F296" s="6"/>
      <c r="G296" s="6"/>
      <c r="H296" s="6"/>
      <c r="I296" s="6"/>
      <c r="J296" s="6"/>
      <c r="K296" s="6"/>
      <c r="L296" s="6"/>
      <c r="M296" s="7"/>
      <c r="O296" s="130"/>
    </row>
    <row r="297" ht="15.75" customHeight="1">
      <c r="A297" s="84" t="s">
        <v>188</v>
      </c>
      <c r="B297" s="9"/>
      <c r="C297" s="9"/>
      <c r="D297" s="9"/>
      <c r="E297" s="9"/>
      <c r="F297" s="9"/>
      <c r="G297" s="9"/>
      <c r="H297" s="9"/>
      <c r="I297" s="9"/>
      <c r="J297" s="9"/>
      <c r="K297" s="9"/>
      <c r="L297" s="9"/>
      <c r="M297" s="10"/>
    </row>
    <row r="298" ht="15.75" customHeight="1">
      <c r="A298" s="62" t="s">
        <v>189</v>
      </c>
      <c r="B298" s="7"/>
      <c r="C298" s="111" t="s">
        <v>190</v>
      </c>
      <c r="D298" s="6"/>
      <c r="E298" s="6"/>
      <c r="F298" s="6"/>
      <c r="G298" s="6"/>
      <c r="H298" s="6"/>
      <c r="I298" s="6"/>
      <c r="J298" s="6"/>
      <c r="K298" s="6"/>
      <c r="L298" s="6"/>
      <c r="M298" s="7"/>
    </row>
    <row r="299" ht="15.75" customHeight="1">
      <c r="A299" s="62" t="s">
        <v>191</v>
      </c>
      <c r="B299" s="7"/>
      <c r="C299" s="111" t="s">
        <v>190</v>
      </c>
      <c r="D299" s="6"/>
      <c r="E299" s="6"/>
      <c r="F299" s="6"/>
      <c r="G299" s="6"/>
      <c r="H299" s="6"/>
      <c r="I299" s="6"/>
      <c r="J299" s="6"/>
      <c r="K299" s="6"/>
      <c r="L299" s="6"/>
      <c r="M299" s="7"/>
    </row>
    <row r="300" ht="15.75" customHeight="1">
      <c r="A300" s="62" t="s">
        <v>192</v>
      </c>
      <c r="B300" s="7"/>
      <c r="C300" s="111" t="s">
        <v>190</v>
      </c>
      <c r="D300" s="6"/>
      <c r="E300" s="6"/>
      <c r="F300" s="6"/>
      <c r="G300" s="6"/>
      <c r="H300" s="6"/>
      <c r="I300" s="6"/>
      <c r="J300" s="6"/>
      <c r="K300" s="6"/>
      <c r="L300" s="6"/>
      <c r="M300" s="7"/>
    </row>
    <row r="301" ht="15.75" customHeight="1">
      <c r="A301" s="62" t="s">
        <v>193</v>
      </c>
      <c r="B301" s="7"/>
      <c r="C301" s="111" t="s">
        <v>190</v>
      </c>
      <c r="D301" s="6"/>
      <c r="E301" s="6"/>
      <c r="F301" s="6"/>
      <c r="G301" s="6"/>
      <c r="H301" s="6"/>
      <c r="I301" s="6"/>
      <c r="J301" s="6"/>
      <c r="K301" s="6"/>
      <c r="L301" s="6"/>
      <c r="M301" s="7"/>
    </row>
    <row r="302" ht="15.75" customHeight="1">
      <c r="A302" s="62" t="s">
        <v>194</v>
      </c>
      <c r="B302" s="7"/>
      <c r="C302" s="111" t="s">
        <v>195</v>
      </c>
      <c r="D302" s="6"/>
      <c r="E302" s="6"/>
      <c r="F302" s="6"/>
      <c r="G302" s="6"/>
      <c r="H302" s="6"/>
      <c r="I302" s="6"/>
      <c r="J302" s="6"/>
      <c r="K302" s="6"/>
      <c r="L302" s="6"/>
      <c r="M302" s="7"/>
    </row>
    <row r="303" ht="33.0" customHeight="1">
      <c r="A303" s="112"/>
      <c r="B303" s="20"/>
      <c r="C303" s="20"/>
      <c r="D303" s="20"/>
      <c r="E303" s="20"/>
      <c r="F303" s="20"/>
      <c r="G303" s="20"/>
      <c r="H303" s="20"/>
      <c r="I303" s="20"/>
      <c r="J303" s="20"/>
      <c r="K303" s="20"/>
      <c r="L303" s="20"/>
      <c r="M303" s="21"/>
    </row>
    <row r="304" ht="15.75" customHeight="1">
      <c r="A304" s="113" t="s">
        <v>196</v>
      </c>
      <c r="B304" s="114"/>
      <c r="C304" s="114"/>
      <c r="D304" s="114"/>
      <c r="E304" s="114"/>
      <c r="F304" s="114"/>
      <c r="G304" s="114"/>
      <c r="H304" s="114"/>
      <c r="I304" s="114"/>
      <c r="J304" s="114"/>
      <c r="K304" s="114"/>
      <c r="L304" s="114"/>
      <c r="M304" s="115"/>
      <c r="N304" s="22"/>
      <c r="Q304" s="22"/>
      <c r="R304" s="22"/>
      <c r="S304" s="22"/>
      <c r="T304" s="22"/>
      <c r="U304" s="22"/>
      <c r="V304" s="22"/>
      <c r="W304" s="22"/>
      <c r="X304" s="22"/>
      <c r="Y304" s="22"/>
      <c r="Z304" s="22"/>
      <c r="AA304" s="22"/>
      <c r="AB304" s="22"/>
      <c r="AC304" s="22"/>
      <c r="AD304" s="22"/>
      <c r="AE304" s="22"/>
    </row>
    <row r="305" ht="15.75" customHeight="1">
      <c r="A305" s="62" t="s">
        <v>197</v>
      </c>
      <c r="B305" s="6"/>
      <c r="C305" s="64">
        <f>J28</f>
        <v>0</v>
      </c>
      <c r="D305" s="6"/>
      <c r="E305" s="6"/>
      <c r="F305" s="6"/>
      <c r="G305" s="6"/>
      <c r="H305" s="6"/>
      <c r="I305" s="6"/>
      <c r="J305" s="6"/>
      <c r="K305" s="6"/>
      <c r="L305" s="6"/>
      <c r="M305" s="7"/>
      <c r="N305" s="22"/>
      <c r="Q305" s="22"/>
      <c r="R305" s="22"/>
      <c r="S305" s="22"/>
      <c r="T305" s="22"/>
      <c r="U305" s="22"/>
      <c r="V305" s="22"/>
      <c r="W305" s="22"/>
      <c r="X305" s="22"/>
      <c r="Y305" s="22"/>
      <c r="Z305" s="22"/>
      <c r="AA305" s="22"/>
      <c r="AB305" s="22"/>
      <c r="AC305" s="22"/>
      <c r="AD305" s="22"/>
      <c r="AE305" s="22"/>
    </row>
    <row r="306" ht="15.75" customHeight="1">
      <c r="A306" s="62" t="s">
        <v>198</v>
      </c>
      <c r="B306" s="6"/>
      <c r="C306" s="111" t="s">
        <v>199</v>
      </c>
      <c r="D306" s="6"/>
      <c r="E306" s="6"/>
      <c r="F306" s="6"/>
      <c r="G306" s="6"/>
      <c r="H306" s="6"/>
      <c r="I306" s="6"/>
      <c r="J306" s="6"/>
      <c r="K306" s="6"/>
      <c r="L306" s="6"/>
      <c r="M306" s="7"/>
      <c r="N306" s="22"/>
      <c r="Q306" s="22"/>
      <c r="R306" s="22"/>
      <c r="S306" s="22"/>
      <c r="T306" s="22"/>
      <c r="U306" s="22"/>
      <c r="V306" s="22"/>
      <c r="W306" s="22"/>
      <c r="X306" s="22"/>
      <c r="Y306" s="22"/>
      <c r="Z306" s="22"/>
      <c r="AA306" s="22"/>
      <c r="AB306" s="22"/>
      <c r="AC306" s="22"/>
      <c r="AD306" s="22"/>
      <c r="AE306" s="22"/>
    </row>
    <row r="307" ht="15.75" customHeight="1">
      <c r="A307" s="62" t="s">
        <v>200</v>
      </c>
      <c r="B307" s="6"/>
      <c r="C307" s="111" t="s">
        <v>201</v>
      </c>
      <c r="D307" s="6"/>
      <c r="E307" s="6"/>
      <c r="F307" s="6"/>
      <c r="G307" s="6"/>
      <c r="H307" s="6"/>
      <c r="I307" s="6"/>
      <c r="J307" s="6"/>
      <c r="K307" s="6"/>
      <c r="L307" s="6"/>
      <c r="M307" s="7"/>
      <c r="N307" s="22"/>
      <c r="Q307" s="22"/>
      <c r="R307" s="22"/>
      <c r="S307" s="22"/>
      <c r="T307" s="22"/>
      <c r="U307" s="22"/>
      <c r="V307" s="22"/>
      <c r="W307" s="22"/>
      <c r="X307" s="22"/>
      <c r="Y307" s="22"/>
      <c r="Z307" s="22"/>
      <c r="AA307" s="22"/>
      <c r="AB307" s="22"/>
      <c r="AC307" s="22"/>
      <c r="AD307" s="22"/>
      <c r="AE307" s="22"/>
    </row>
    <row r="308" ht="15.75" customHeight="1">
      <c r="A308" s="116"/>
      <c r="B308" s="6"/>
      <c r="C308" s="6"/>
      <c r="D308" s="6"/>
      <c r="E308" s="6"/>
      <c r="F308" s="6"/>
      <c r="G308" s="6"/>
      <c r="H308" s="6"/>
      <c r="I308" s="6"/>
      <c r="J308" s="6"/>
      <c r="K308" s="6"/>
      <c r="L308" s="6"/>
      <c r="M308" s="7"/>
      <c r="N308" s="22"/>
      <c r="Q308" s="22"/>
      <c r="R308" s="22"/>
      <c r="S308" s="22"/>
      <c r="T308" s="22"/>
      <c r="U308" s="22"/>
      <c r="V308" s="22"/>
      <c r="W308" s="22"/>
      <c r="X308" s="22"/>
      <c r="Y308" s="22"/>
      <c r="Z308" s="22"/>
      <c r="AA308" s="22"/>
      <c r="AB308" s="22"/>
      <c r="AC308" s="22"/>
      <c r="AD308" s="22"/>
      <c r="AE308" s="22"/>
    </row>
    <row r="309" ht="69.0" customHeight="1">
      <c r="A309" s="129" t="s">
        <v>221</v>
      </c>
      <c r="B309" s="6"/>
      <c r="C309" s="6"/>
      <c r="D309" s="6"/>
      <c r="E309" s="6"/>
      <c r="F309" s="6"/>
      <c r="G309" s="6"/>
      <c r="H309" s="6"/>
      <c r="I309" s="6"/>
      <c r="J309" s="6"/>
      <c r="K309" s="6"/>
      <c r="L309" s="6"/>
      <c r="M309" s="7"/>
      <c r="N309" s="22"/>
      <c r="Q309" s="22"/>
      <c r="R309" s="22"/>
      <c r="S309" s="22"/>
      <c r="T309" s="22"/>
      <c r="U309" s="22"/>
      <c r="V309" s="22"/>
      <c r="W309" s="22"/>
      <c r="X309" s="22"/>
      <c r="Y309" s="22"/>
      <c r="Z309" s="22"/>
      <c r="AA309" s="22"/>
      <c r="AB309" s="22"/>
      <c r="AC309" s="22"/>
      <c r="AD309" s="22"/>
      <c r="AE309" s="22"/>
    </row>
    <row r="310" ht="15.75" customHeight="1">
      <c r="A310" s="118"/>
      <c r="B310" s="9"/>
      <c r="C310" s="9"/>
      <c r="D310" s="9"/>
      <c r="E310" s="9"/>
      <c r="F310" s="9"/>
      <c r="G310" s="9"/>
      <c r="H310" s="9"/>
      <c r="I310" s="9"/>
      <c r="J310" s="9"/>
      <c r="K310" s="9"/>
      <c r="L310" s="9"/>
      <c r="M310" s="10"/>
    </row>
    <row r="311" ht="15.75" customHeight="1">
      <c r="A311" s="119" t="s">
        <v>92</v>
      </c>
      <c r="B311" s="33"/>
      <c r="C311" s="33"/>
      <c r="D311" s="33"/>
      <c r="E311" s="33"/>
      <c r="F311" s="33"/>
      <c r="G311" s="33"/>
      <c r="H311" s="33"/>
      <c r="I311" s="33"/>
      <c r="J311" s="33"/>
      <c r="K311" s="33"/>
      <c r="L311" s="33"/>
      <c r="M311" s="34"/>
    </row>
    <row r="312" ht="15.75" customHeight="1">
      <c r="A312" s="120" t="s">
        <v>255</v>
      </c>
      <c r="B312" s="6"/>
      <c r="C312" s="6"/>
      <c r="D312" s="6"/>
      <c r="E312" s="6"/>
      <c r="F312" s="6"/>
      <c r="G312" s="6"/>
      <c r="H312" s="6"/>
      <c r="I312" s="6"/>
      <c r="J312" s="6"/>
      <c r="K312" s="6"/>
      <c r="L312" s="6"/>
      <c r="M312" s="36"/>
    </row>
    <row r="313" ht="15.75" customHeight="1">
      <c r="A313" s="120" t="s">
        <v>256</v>
      </c>
      <c r="B313" s="6"/>
      <c r="C313" s="6"/>
      <c r="D313" s="6"/>
      <c r="E313" s="6"/>
      <c r="F313" s="6"/>
      <c r="G313" s="6"/>
      <c r="H313" s="6"/>
      <c r="I313" s="6"/>
      <c r="J313" s="6"/>
      <c r="K313" s="6"/>
      <c r="L313" s="6"/>
      <c r="M313" s="36"/>
    </row>
    <row r="314">
      <c r="A314" s="121" t="s">
        <v>257</v>
      </c>
      <c r="B314" s="6"/>
      <c r="C314" s="6"/>
      <c r="D314" s="6"/>
      <c r="E314" s="6"/>
      <c r="F314" s="6"/>
      <c r="G314" s="6"/>
      <c r="H314" s="6"/>
      <c r="I314" s="6"/>
      <c r="J314" s="6"/>
      <c r="K314" s="6"/>
      <c r="L314" s="6"/>
      <c r="M314" s="36"/>
    </row>
    <row r="315" ht="15.75" customHeight="1">
      <c r="A315" s="120" t="s">
        <v>258</v>
      </c>
      <c r="B315" s="6"/>
      <c r="C315" s="6"/>
      <c r="D315" s="6"/>
      <c r="E315" s="6"/>
      <c r="F315" s="6"/>
      <c r="G315" s="6"/>
      <c r="H315" s="6"/>
      <c r="I315" s="6"/>
      <c r="J315" s="6"/>
      <c r="K315" s="6"/>
      <c r="L315" s="6"/>
      <c r="M315" s="36"/>
    </row>
    <row r="316" ht="15.75" customHeight="1">
      <c r="A316" s="38"/>
      <c r="B316" s="6"/>
      <c r="C316" s="6"/>
      <c r="D316" s="6"/>
      <c r="E316" s="6"/>
      <c r="F316" s="6"/>
      <c r="G316" s="6"/>
      <c r="H316" s="6"/>
      <c r="I316" s="6"/>
      <c r="J316" s="6"/>
      <c r="K316" s="6"/>
      <c r="L316" s="6"/>
      <c r="M316" s="36"/>
    </row>
    <row r="317" ht="15.75" customHeight="1">
      <c r="A317" s="38"/>
      <c r="B317" s="6"/>
      <c r="C317" s="6"/>
      <c r="D317" s="6"/>
      <c r="E317" s="6"/>
      <c r="F317" s="6"/>
      <c r="G317" s="6"/>
      <c r="H317" s="6"/>
      <c r="I317" s="6"/>
      <c r="J317" s="6"/>
      <c r="K317" s="6"/>
      <c r="L317" s="6"/>
      <c r="M317" s="36"/>
    </row>
    <row r="318" ht="15.75" customHeight="1">
      <c r="A318" s="38" t="s">
        <v>97</v>
      </c>
      <c r="B318" s="6"/>
      <c r="C318" s="6"/>
      <c r="D318" s="6"/>
      <c r="E318" s="6"/>
      <c r="F318" s="6"/>
      <c r="G318" s="6"/>
      <c r="H318" s="6"/>
      <c r="I318" s="6"/>
      <c r="J318" s="6"/>
      <c r="K318" s="6"/>
      <c r="L318" s="6"/>
      <c r="M318" s="36"/>
    </row>
    <row r="319" ht="15.75" customHeight="1">
      <c r="A319" s="122" t="s">
        <v>207</v>
      </c>
      <c r="B319" s="6"/>
      <c r="C319" s="6"/>
      <c r="D319" s="6"/>
      <c r="E319" s="6"/>
      <c r="F319" s="6"/>
      <c r="G319" s="6"/>
      <c r="H319" s="6"/>
      <c r="I319" s="6"/>
      <c r="J319" s="6"/>
      <c r="K319" s="6"/>
      <c r="L319" s="6"/>
      <c r="M319" s="36"/>
    </row>
    <row r="320" ht="15.75" customHeight="1">
      <c r="A320" s="40" t="s">
        <v>99</v>
      </c>
      <c r="B320" s="41"/>
      <c r="C320" s="41"/>
      <c r="D320" s="41"/>
      <c r="E320" s="41"/>
      <c r="F320" s="41"/>
      <c r="G320" s="41"/>
      <c r="H320" s="41"/>
      <c r="I320" s="41"/>
      <c r="J320" s="41"/>
      <c r="K320" s="41"/>
      <c r="L320" s="41"/>
      <c r="M320" s="42"/>
    </row>
    <row r="321" ht="15.75" customHeight="1">
      <c r="A321" s="123" t="s">
        <v>100</v>
      </c>
      <c r="B321" s="20"/>
      <c r="C321" s="20"/>
      <c r="D321" s="20"/>
      <c r="E321" s="20"/>
      <c r="F321" s="20"/>
      <c r="G321" s="20"/>
      <c r="H321" s="20"/>
      <c r="I321" s="20"/>
      <c r="J321" s="20"/>
      <c r="K321" s="20"/>
      <c r="L321" s="20"/>
      <c r="M321" s="98"/>
    </row>
    <row r="322" ht="15.75" customHeight="1">
      <c r="A322" s="124"/>
      <c r="B322" s="125"/>
      <c r="C322" s="125"/>
      <c r="D322" s="125"/>
      <c r="E322" s="125"/>
      <c r="F322" s="125"/>
      <c r="G322" s="125"/>
      <c r="H322" s="125"/>
      <c r="I322" s="125"/>
      <c r="J322" s="125"/>
      <c r="K322" s="125"/>
      <c r="L322" s="125"/>
      <c r="M322" s="126"/>
    </row>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sheetData>
  <mergeCells count="713">
    <mergeCell ref="A20:B20"/>
    <mergeCell ref="C20:D20"/>
    <mergeCell ref="E20:F20"/>
    <mergeCell ref="G20:M20"/>
    <mergeCell ref="A21:B21"/>
    <mergeCell ref="C21:D21"/>
    <mergeCell ref="E21:F21"/>
    <mergeCell ref="G21:M21"/>
    <mergeCell ref="C22:D22"/>
    <mergeCell ref="E22:F22"/>
    <mergeCell ref="G22:M22"/>
    <mergeCell ref="E24:F24"/>
    <mergeCell ref="G24:M24"/>
    <mergeCell ref="A22:B22"/>
    <mergeCell ref="A23:B23"/>
    <mergeCell ref="C23:D23"/>
    <mergeCell ref="E23:F23"/>
    <mergeCell ref="G23:M23"/>
    <mergeCell ref="A24:B24"/>
    <mergeCell ref="C24:D24"/>
    <mergeCell ref="I5:K5"/>
    <mergeCell ref="L5:M5"/>
    <mergeCell ref="A1:M1"/>
    <mergeCell ref="Q1:S1"/>
    <mergeCell ref="A2:M2"/>
    <mergeCell ref="Q2:S2"/>
    <mergeCell ref="A3:M3"/>
    <mergeCell ref="A4:M4"/>
    <mergeCell ref="A5:G5"/>
    <mergeCell ref="A6:M6"/>
    <mergeCell ref="A7:M7"/>
    <mergeCell ref="A8:M8"/>
    <mergeCell ref="A9:M9"/>
    <mergeCell ref="A10:M10"/>
    <mergeCell ref="A11:M11"/>
    <mergeCell ref="A12:M12"/>
    <mergeCell ref="G18:M18"/>
    <mergeCell ref="G19:M19"/>
    <mergeCell ref="A13:M13"/>
    <mergeCell ref="A14:M14"/>
    <mergeCell ref="A15:M15"/>
    <mergeCell ref="A16:M16"/>
    <mergeCell ref="C17:D17"/>
    <mergeCell ref="E17:F17"/>
    <mergeCell ref="G17:M17"/>
    <mergeCell ref="A17:B17"/>
    <mergeCell ref="A18:B18"/>
    <mergeCell ref="C18:D18"/>
    <mergeCell ref="E18:F18"/>
    <mergeCell ref="A19:B19"/>
    <mergeCell ref="C19:D19"/>
    <mergeCell ref="E19:F19"/>
    <mergeCell ref="D28:F28"/>
    <mergeCell ref="G28:I28"/>
    <mergeCell ref="A25:B25"/>
    <mergeCell ref="C25:D25"/>
    <mergeCell ref="E25:F25"/>
    <mergeCell ref="G25:M25"/>
    <mergeCell ref="A26:M26"/>
    <mergeCell ref="A27:M27"/>
    <mergeCell ref="A28:C28"/>
    <mergeCell ref="J31:K31"/>
    <mergeCell ref="L31:M31"/>
    <mergeCell ref="J28:M28"/>
    <mergeCell ref="A29:M29"/>
    <mergeCell ref="A30:M30"/>
    <mergeCell ref="A31:C31"/>
    <mergeCell ref="D31:E31"/>
    <mergeCell ref="F31:G31"/>
    <mergeCell ref="H31:I31"/>
    <mergeCell ref="H33:I33"/>
    <mergeCell ref="J33:K33"/>
    <mergeCell ref="H34:I34"/>
    <mergeCell ref="J34:K34"/>
    <mergeCell ref="L34:M34"/>
    <mergeCell ref="H35:I35"/>
    <mergeCell ref="J35:K35"/>
    <mergeCell ref="L35:M35"/>
    <mergeCell ref="A32:C32"/>
    <mergeCell ref="D32:E32"/>
    <mergeCell ref="F32:G32"/>
    <mergeCell ref="H32:I32"/>
    <mergeCell ref="J32:K32"/>
    <mergeCell ref="L32:M32"/>
    <mergeCell ref="A33:C33"/>
    <mergeCell ref="L33:M33"/>
    <mergeCell ref="D33:E33"/>
    <mergeCell ref="F33:G33"/>
    <mergeCell ref="A34:C34"/>
    <mergeCell ref="D34:E34"/>
    <mergeCell ref="F34:G34"/>
    <mergeCell ref="D35:E35"/>
    <mergeCell ref="F35:G35"/>
    <mergeCell ref="A35:C35"/>
    <mergeCell ref="A36:C36"/>
    <mergeCell ref="D36:E36"/>
    <mergeCell ref="F36:G36"/>
    <mergeCell ref="H36:I36"/>
    <mergeCell ref="J36:K36"/>
    <mergeCell ref="L36:M36"/>
    <mergeCell ref="H38:I38"/>
    <mergeCell ref="J38:K38"/>
    <mergeCell ref="H39:I39"/>
    <mergeCell ref="J39:K39"/>
    <mergeCell ref="L39:M39"/>
    <mergeCell ref="H40:I40"/>
    <mergeCell ref="J40:K40"/>
    <mergeCell ref="L40:M40"/>
    <mergeCell ref="A37:C37"/>
    <mergeCell ref="D37:E37"/>
    <mergeCell ref="F37:G37"/>
    <mergeCell ref="H37:I37"/>
    <mergeCell ref="J37:K37"/>
    <mergeCell ref="L37:M37"/>
    <mergeCell ref="A38:C38"/>
    <mergeCell ref="L38:M38"/>
    <mergeCell ref="D38:E38"/>
    <mergeCell ref="F38:G38"/>
    <mergeCell ref="A39:C39"/>
    <mergeCell ref="D39:E39"/>
    <mergeCell ref="F39:G39"/>
    <mergeCell ref="D40:E40"/>
    <mergeCell ref="F40:G40"/>
    <mergeCell ref="A40:C40"/>
    <mergeCell ref="A41:C41"/>
    <mergeCell ref="D41:E41"/>
    <mergeCell ref="F41:G41"/>
    <mergeCell ref="H41:I41"/>
    <mergeCell ref="J41:K41"/>
    <mergeCell ref="L41:M41"/>
    <mergeCell ref="H43:I43"/>
    <mergeCell ref="J43:K43"/>
    <mergeCell ref="H44:I44"/>
    <mergeCell ref="J44:K44"/>
    <mergeCell ref="L44:M44"/>
    <mergeCell ref="H45:I45"/>
    <mergeCell ref="J45:K45"/>
    <mergeCell ref="L45:M45"/>
    <mergeCell ref="A42:C42"/>
    <mergeCell ref="D42:E42"/>
    <mergeCell ref="F42:G42"/>
    <mergeCell ref="H42:I42"/>
    <mergeCell ref="J42:K42"/>
    <mergeCell ref="L42:M42"/>
    <mergeCell ref="A43:C43"/>
    <mergeCell ref="L43:M43"/>
    <mergeCell ref="D43:E43"/>
    <mergeCell ref="F43:G43"/>
    <mergeCell ref="A44:C44"/>
    <mergeCell ref="D44:E44"/>
    <mergeCell ref="F44:G44"/>
    <mergeCell ref="D45:E45"/>
    <mergeCell ref="F45:G45"/>
    <mergeCell ref="H113:J113"/>
    <mergeCell ref="K113:M113"/>
    <mergeCell ref="B111:D111"/>
    <mergeCell ref="B112:D112"/>
    <mergeCell ref="E112:G112"/>
    <mergeCell ref="H112:J112"/>
    <mergeCell ref="K112:M112"/>
    <mergeCell ref="B113:D113"/>
    <mergeCell ref="E113:G113"/>
    <mergeCell ref="H117:J117"/>
    <mergeCell ref="K117:M117"/>
    <mergeCell ref="A114:J114"/>
    <mergeCell ref="K114:M114"/>
    <mergeCell ref="A115:M115"/>
    <mergeCell ref="A116:D116"/>
    <mergeCell ref="E116:M116"/>
    <mergeCell ref="B117:D117"/>
    <mergeCell ref="E117:G117"/>
    <mergeCell ref="B107:D107"/>
    <mergeCell ref="B108:D108"/>
    <mergeCell ref="E108:G108"/>
    <mergeCell ref="H108:J108"/>
    <mergeCell ref="K108:M108"/>
    <mergeCell ref="B109:D109"/>
    <mergeCell ref="E109:G109"/>
    <mergeCell ref="B110:D110"/>
    <mergeCell ref="E110:G110"/>
    <mergeCell ref="H110:J110"/>
    <mergeCell ref="K110:M110"/>
    <mergeCell ref="E111:G111"/>
    <mergeCell ref="H111:J111"/>
    <mergeCell ref="K111:M111"/>
    <mergeCell ref="A45:C45"/>
    <mergeCell ref="A46:M46"/>
    <mergeCell ref="A47:M47"/>
    <mergeCell ref="A48:M48"/>
    <mergeCell ref="A49:M49"/>
    <mergeCell ref="A50:M92"/>
    <mergeCell ref="A93:M93"/>
    <mergeCell ref="A94:M94"/>
    <mergeCell ref="A95:M95"/>
    <mergeCell ref="A96:M96"/>
    <mergeCell ref="A97:M97"/>
    <mergeCell ref="A98:M98"/>
    <mergeCell ref="A99:M99"/>
    <mergeCell ref="A100:M100"/>
    <mergeCell ref="H105:J105"/>
    <mergeCell ref="K105:M105"/>
    <mergeCell ref="A101:M101"/>
    <mergeCell ref="A102:M102"/>
    <mergeCell ref="A103:M103"/>
    <mergeCell ref="A104:D104"/>
    <mergeCell ref="E104:M104"/>
    <mergeCell ref="B105:D105"/>
    <mergeCell ref="E105:G105"/>
    <mergeCell ref="B106:D106"/>
    <mergeCell ref="E106:G106"/>
    <mergeCell ref="H106:J106"/>
    <mergeCell ref="K106:M106"/>
    <mergeCell ref="E107:G107"/>
    <mergeCell ref="H107:J107"/>
    <mergeCell ref="K107:M107"/>
    <mergeCell ref="H109:J109"/>
    <mergeCell ref="K109:M109"/>
    <mergeCell ref="H121:J121"/>
    <mergeCell ref="K121:M121"/>
    <mergeCell ref="A126:J126"/>
    <mergeCell ref="K126:M126"/>
    <mergeCell ref="A127:M127"/>
    <mergeCell ref="A128:D128"/>
    <mergeCell ref="E128:M128"/>
    <mergeCell ref="B129:D129"/>
    <mergeCell ref="E129:G129"/>
    <mergeCell ref="B130:D130"/>
    <mergeCell ref="E130:G130"/>
    <mergeCell ref="H130:J130"/>
    <mergeCell ref="K130:M130"/>
    <mergeCell ref="E131:G131"/>
    <mergeCell ref="H131:J131"/>
    <mergeCell ref="K131:M131"/>
    <mergeCell ref="H133:J133"/>
    <mergeCell ref="K133:M133"/>
    <mergeCell ref="B131:D131"/>
    <mergeCell ref="B132:D132"/>
    <mergeCell ref="E132:G132"/>
    <mergeCell ref="H132:J132"/>
    <mergeCell ref="K132:M132"/>
    <mergeCell ref="B133:D133"/>
    <mergeCell ref="E133:G133"/>
    <mergeCell ref="B118:D118"/>
    <mergeCell ref="E118:G118"/>
    <mergeCell ref="H118:J118"/>
    <mergeCell ref="K118:M118"/>
    <mergeCell ref="E119:G119"/>
    <mergeCell ref="H119:J119"/>
    <mergeCell ref="K119:M119"/>
    <mergeCell ref="B119:D119"/>
    <mergeCell ref="B120:D120"/>
    <mergeCell ref="E120:G120"/>
    <mergeCell ref="H120:J120"/>
    <mergeCell ref="K120:M120"/>
    <mergeCell ref="B121:D121"/>
    <mergeCell ref="E121:G121"/>
    <mergeCell ref="B122:D122"/>
    <mergeCell ref="E122:G122"/>
    <mergeCell ref="H122:J122"/>
    <mergeCell ref="K122:M122"/>
    <mergeCell ref="E123:G123"/>
    <mergeCell ref="H123:J123"/>
    <mergeCell ref="K123:M123"/>
    <mergeCell ref="H125:J125"/>
    <mergeCell ref="K125:M125"/>
    <mergeCell ref="B123:D123"/>
    <mergeCell ref="B124:D124"/>
    <mergeCell ref="E124:G124"/>
    <mergeCell ref="H124:J124"/>
    <mergeCell ref="K124:M124"/>
    <mergeCell ref="B125:D125"/>
    <mergeCell ref="E125:G125"/>
    <mergeCell ref="H129:J129"/>
    <mergeCell ref="K129:M129"/>
    <mergeCell ref="H137:J137"/>
    <mergeCell ref="K137:M137"/>
    <mergeCell ref="H149:J149"/>
    <mergeCell ref="K149:M149"/>
    <mergeCell ref="B147:D147"/>
    <mergeCell ref="B148:D148"/>
    <mergeCell ref="E148:G148"/>
    <mergeCell ref="H148:J148"/>
    <mergeCell ref="K148:M148"/>
    <mergeCell ref="B149:D149"/>
    <mergeCell ref="E149:G149"/>
    <mergeCell ref="H153:J153"/>
    <mergeCell ref="K153:M153"/>
    <mergeCell ref="A150:J150"/>
    <mergeCell ref="K150:M150"/>
    <mergeCell ref="A151:M151"/>
    <mergeCell ref="A152:D152"/>
    <mergeCell ref="E152:M152"/>
    <mergeCell ref="B153:D153"/>
    <mergeCell ref="E153:G153"/>
    <mergeCell ref="B143:D143"/>
    <mergeCell ref="B144:D144"/>
    <mergeCell ref="E144:G144"/>
    <mergeCell ref="H144:J144"/>
    <mergeCell ref="K144:M144"/>
    <mergeCell ref="B145:D145"/>
    <mergeCell ref="E145:G145"/>
    <mergeCell ref="B146:D146"/>
    <mergeCell ref="E146:G146"/>
    <mergeCell ref="H146:J146"/>
    <mergeCell ref="K146:M146"/>
    <mergeCell ref="E147:G147"/>
    <mergeCell ref="H147:J147"/>
    <mergeCell ref="K147:M147"/>
    <mergeCell ref="B134:D134"/>
    <mergeCell ref="E134:G134"/>
    <mergeCell ref="H134:J134"/>
    <mergeCell ref="K134:M134"/>
    <mergeCell ref="E135:G135"/>
    <mergeCell ref="H135:J135"/>
    <mergeCell ref="K135:M135"/>
    <mergeCell ref="B135:D135"/>
    <mergeCell ref="B136:D136"/>
    <mergeCell ref="E136:G136"/>
    <mergeCell ref="H136:J136"/>
    <mergeCell ref="K136:M136"/>
    <mergeCell ref="B137:D137"/>
    <mergeCell ref="E137:G137"/>
    <mergeCell ref="H141:J141"/>
    <mergeCell ref="K141:M141"/>
    <mergeCell ref="A138:J138"/>
    <mergeCell ref="K138:M138"/>
    <mergeCell ref="A139:M139"/>
    <mergeCell ref="A140:D140"/>
    <mergeCell ref="E140:M140"/>
    <mergeCell ref="B141:D141"/>
    <mergeCell ref="E141:G141"/>
    <mergeCell ref="B142:D142"/>
    <mergeCell ref="E142:G142"/>
    <mergeCell ref="H142:J142"/>
    <mergeCell ref="K142:M142"/>
    <mergeCell ref="E143:G143"/>
    <mergeCell ref="H143:J143"/>
    <mergeCell ref="K143:M143"/>
    <mergeCell ref="H145:J145"/>
    <mergeCell ref="K145:M145"/>
    <mergeCell ref="H157:J157"/>
    <mergeCell ref="K157:M157"/>
    <mergeCell ref="A162:J162"/>
    <mergeCell ref="K162:M162"/>
    <mergeCell ref="A163:M163"/>
    <mergeCell ref="A164:D164"/>
    <mergeCell ref="E164:M164"/>
    <mergeCell ref="B165:D165"/>
    <mergeCell ref="E165:G165"/>
    <mergeCell ref="B166:D166"/>
    <mergeCell ref="E166:G166"/>
    <mergeCell ref="H166:J166"/>
    <mergeCell ref="K166:M166"/>
    <mergeCell ref="E167:G167"/>
    <mergeCell ref="H167:J167"/>
    <mergeCell ref="K167:M167"/>
    <mergeCell ref="H169:J169"/>
    <mergeCell ref="K169:M169"/>
    <mergeCell ref="B167:D167"/>
    <mergeCell ref="B168:D168"/>
    <mergeCell ref="E168:G168"/>
    <mergeCell ref="H168:J168"/>
    <mergeCell ref="K168:M168"/>
    <mergeCell ref="B169:D169"/>
    <mergeCell ref="E169:G169"/>
    <mergeCell ref="B154:D154"/>
    <mergeCell ref="E154:G154"/>
    <mergeCell ref="H154:J154"/>
    <mergeCell ref="K154:M154"/>
    <mergeCell ref="E155:G155"/>
    <mergeCell ref="H155:J155"/>
    <mergeCell ref="K155:M155"/>
    <mergeCell ref="B155:D155"/>
    <mergeCell ref="B156:D156"/>
    <mergeCell ref="E156:G156"/>
    <mergeCell ref="H156:J156"/>
    <mergeCell ref="K156:M156"/>
    <mergeCell ref="B157:D157"/>
    <mergeCell ref="E157:G157"/>
    <mergeCell ref="B158:D158"/>
    <mergeCell ref="E158:G158"/>
    <mergeCell ref="H158:J158"/>
    <mergeCell ref="K158:M158"/>
    <mergeCell ref="E159:G159"/>
    <mergeCell ref="H159:J159"/>
    <mergeCell ref="K159:M159"/>
    <mergeCell ref="H161:J161"/>
    <mergeCell ref="K161:M161"/>
    <mergeCell ref="B159:D159"/>
    <mergeCell ref="B160:D160"/>
    <mergeCell ref="E160:G160"/>
    <mergeCell ref="H160:J160"/>
    <mergeCell ref="K160:M160"/>
    <mergeCell ref="B161:D161"/>
    <mergeCell ref="E161:G161"/>
    <mergeCell ref="H165:J165"/>
    <mergeCell ref="K165:M165"/>
    <mergeCell ref="H173:J173"/>
    <mergeCell ref="K173:M173"/>
    <mergeCell ref="H185:J185"/>
    <mergeCell ref="K185:M185"/>
    <mergeCell ref="B183:D183"/>
    <mergeCell ref="B184:D184"/>
    <mergeCell ref="E184:G184"/>
    <mergeCell ref="H184:J184"/>
    <mergeCell ref="K184:M184"/>
    <mergeCell ref="B185:D185"/>
    <mergeCell ref="E185:G185"/>
    <mergeCell ref="H189:J189"/>
    <mergeCell ref="K189:M189"/>
    <mergeCell ref="A186:J186"/>
    <mergeCell ref="K186:M186"/>
    <mergeCell ref="A187:M187"/>
    <mergeCell ref="A188:D188"/>
    <mergeCell ref="E188:M188"/>
    <mergeCell ref="B189:D189"/>
    <mergeCell ref="E189:G189"/>
    <mergeCell ref="B215:D215"/>
    <mergeCell ref="B216:D216"/>
    <mergeCell ref="E216:G216"/>
    <mergeCell ref="H216:J216"/>
    <mergeCell ref="K216:M216"/>
    <mergeCell ref="B217:D217"/>
    <mergeCell ref="E217:G217"/>
    <mergeCell ref="B218:D218"/>
    <mergeCell ref="E218:G218"/>
    <mergeCell ref="H218:J218"/>
    <mergeCell ref="K218:M218"/>
    <mergeCell ref="E219:G219"/>
    <mergeCell ref="H219:J219"/>
    <mergeCell ref="K219:M219"/>
    <mergeCell ref="B206:D206"/>
    <mergeCell ref="E206:G206"/>
    <mergeCell ref="H206:J206"/>
    <mergeCell ref="K206:M206"/>
    <mergeCell ref="E207:G207"/>
    <mergeCell ref="H207:J207"/>
    <mergeCell ref="K207:M207"/>
    <mergeCell ref="B207:D207"/>
    <mergeCell ref="B208:D208"/>
    <mergeCell ref="E208:G208"/>
    <mergeCell ref="H208:J208"/>
    <mergeCell ref="K208:M208"/>
    <mergeCell ref="B209:D209"/>
    <mergeCell ref="E209:G209"/>
    <mergeCell ref="H213:J213"/>
    <mergeCell ref="K213:M213"/>
    <mergeCell ref="A210:J210"/>
    <mergeCell ref="K210:M210"/>
    <mergeCell ref="A211:M211"/>
    <mergeCell ref="A212:D212"/>
    <mergeCell ref="E212:M212"/>
    <mergeCell ref="B213:D213"/>
    <mergeCell ref="E213:G213"/>
    <mergeCell ref="B214:D214"/>
    <mergeCell ref="E214:G214"/>
    <mergeCell ref="H214:J214"/>
    <mergeCell ref="K214:M214"/>
    <mergeCell ref="E215:G215"/>
    <mergeCell ref="H215:J215"/>
    <mergeCell ref="K215:M215"/>
    <mergeCell ref="H217:J217"/>
    <mergeCell ref="K217:M217"/>
    <mergeCell ref="H229:J229"/>
    <mergeCell ref="K229:M229"/>
    <mergeCell ref="A282:B283"/>
    <mergeCell ref="C282:D283"/>
    <mergeCell ref="E282:F283"/>
    <mergeCell ref="G282:H282"/>
    <mergeCell ref="I282:I283"/>
    <mergeCell ref="J282:K283"/>
    <mergeCell ref="L282:M282"/>
    <mergeCell ref="A284:B284"/>
    <mergeCell ref="C284:D284"/>
    <mergeCell ref="E284:F284"/>
    <mergeCell ref="J284:K284"/>
    <mergeCell ref="C285:D285"/>
    <mergeCell ref="E285:F285"/>
    <mergeCell ref="J285:K285"/>
    <mergeCell ref="B226:D226"/>
    <mergeCell ref="E226:G226"/>
    <mergeCell ref="H226:J226"/>
    <mergeCell ref="K226:M226"/>
    <mergeCell ref="E227:G227"/>
    <mergeCell ref="H227:J227"/>
    <mergeCell ref="K227:M227"/>
    <mergeCell ref="B227:D227"/>
    <mergeCell ref="B228:D228"/>
    <mergeCell ref="E228:G228"/>
    <mergeCell ref="H228:J228"/>
    <mergeCell ref="K228:M228"/>
    <mergeCell ref="B229:D229"/>
    <mergeCell ref="E229:G229"/>
    <mergeCell ref="B230:D230"/>
    <mergeCell ref="E230:G230"/>
    <mergeCell ref="H230:J230"/>
    <mergeCell ref="K230:M230"/>
    <mergeCell ref="E231:G231"/>
    <mergeCell ref="H231:J231"/>
    <mergeCell ref="K231:M231"/>
    <mergeCell ref="H233:J233"/>
    <mergeCell ref="K233:M233"/>
    <mergeCell ref="B231:D231"/>
    <mergeCell ref="B232:D232"/>
    <mergeCell ref="E232:G232"/>
    <mergeCell ref="H232:J232"/>
    <mergeCell ref="K232:M232"/>
    <mergeCell ref="B233:D233"/>
    <mergeCell ref="E233:G233"/>
    <mergeCell ref="A234:J234"/>
    <mergeCell ref="K234:M234"/>
    <mergeCell ref="A235:M235"/>
    <mergeCell ref="A236:M278"/>
    <mergeCell ref="A279:M279"/>
    <mergeCell ref="A280:M280"/>
    <mergeCell ref="A281:M281"/>
    <mergeCell ref="J293:K293"/>
    <mergeCell ref="J294:K294"/>
    <mergeCell ref="A295:M295"/>
    <mergeCell ref="A296:M296"/>
    <mergeCell ref="J286:K286"/>
    <mergeCell ref="J287:K287"/>
    <mergeCell ref="J288:K288"/>
    <mergeCell ref="J289:K289"/>
    <mergeCell ref="J290:K290"/>
    <mergeCell ref="J291:K291"/>
    <mergeCell ref="J292:K292"/>
    <mergeCell ref="A301:B301"/>
    <mergeCell ref="C301:M301"/>
    <mergeCell ref="A302:B302"/>
    <mergeCell ref="C302:M302"/>
    <mergeCell ref="A294:B294"/>
    <mergeCell ref="C294:D294"/>
    <mergeCell ref="E294:F294"/>
    <mergeCell ref="O296:T303"/>
    <mergeCell ref="A297:M297"/>
    <mergeCell ref="A298:B298"/>
    <mergeCell ref="C298:M298"/>
    <mergeCell ref="A303:M303"/>
    <mergeCell ref="A304:M304"/>
    <mergeCell ref="A305:B305"/>
    <mergeCell ref="C305:M305"/>
    <mergeCell ref="A306:B306"/>
    <mergeCell ref="C306:M306"/>
    <mergeCell ref="A307:B307"/>
    <mergeCell ref="C307:M307"/>
    <mergeCell ref="A308:M308"/>
    <mergeCell ref="A309:M309"/>
    <mergeCell ref="A310:M310"/>
    <mergeCell ref="A311:M311"/>
    <mergeCell ref="A312:M312"/>
    <mergeCell ref="A313:M313"/>
    <mergeCell ref="A321:M321"/>
    <mergeCell ref="A322:M322"/>
    <mergeCell ref="A314:M314"/>
    <mergeCell ref="A315:M315"/>
    <mergeCell ref="A316:M316"/>
    <mergeCell ref="A317:M317"/>
    <mergeCell ref="A318:M318"/>
    <mergeCell ref="A319:M319"/>
    <mergeCell ref="A320:M320"/>
    <mergeCell ref="A285:B285"/>
    <mergeCell ref="A286:B286"/>
    <mergeCell ref="C286:D286"/>
    <mergeCell ref="E286:F286"/>
    <mergeCell ref="A287:B287"/>
    <mergeCell ref="C287:D287"/>
    <mergeCell ref="E287:F287"/>
    <mergeCell ref="C290:D290"/>
    <mergeCell ref="E290:F290"/>
    <mergeCell ref="A288:B288"/>
    <mergeCell ref="C288:D288"/>
    <mergeCell ref="E288:F288"/>
    <mergeCell ref="A289:B289"/>
    <mergeCell ref="C289:D289"/>
    <mergeCell ref="E289:F289"/>
    <mergeCell ref="A290:B290"/>
    <mergeCell ref="C293:D293"/>
    <mergeCell ref="E293:F293"/>
    <mergeCell ref="A291:B291"/>
    <mergeCell ref="C291:D291"/>
    <mergeCell ref="E291:F291"/>
    <mergeCell ref="A292:B292"/>
    <mergeCell ref="C292:D292"/>
    <mergeCell ref="E292:F292"/>
    <mergeCell ref="A293:B293"/>
    <mergeCell ref="A299:B299"/>
    <mergeCell ref="C299:M299"/>
    <mergeCell ref="A300:B300"/>
    <mergeCell ref="C300:M300"/>
    <mergeCell ref="B179:D179"/>
    <mergeCell ref="B180:D180"/>
    <mergeCell ref="E180:G180"/>
    <mergeCell ref="H180:J180"/>
    <mergeCell ref="K180:M180"/>
    <mergeCell ref="B181:D181"/>
    <mergeCell ref="E181:G181"/>
    <mergeCell ref="B182:D182"/>
    <mergeCell ref="E182:G182"/>
    <mergeCell ref="H182:J182"/>
    <mergeCell ref="K182:M182"/>
    <mergeCell ref="E183:G183"/>
    <mergeCell ref="H183:J183"/>
    <mergeCell ref="K183:M183"/>
    <mergeCell ref="B170:D170"/>
    <mergeCell ref="E170:G170"/>
    <mergeCell ref="H170:J170"/>
    <mergeCell ref="K170:M170"/>
    <mergeCell ref="E171:G171"/>
    <mergeCell ref="H171:J171"/>
    <mergeCell ref="K171:M171"/>
    <mergeCell ref="B171:D171"/>
    <mergeCell ref="B172:D172"/>
    <mergeCell ref="E172:G172"/>
    <mergeCell ref="H172:J172"/>
    <mergeCell ref="K172:M172"/>
    <mergeCell ref="B173:D173"/>
    <mergeCell ref="E173:G173"/>
    <mergeCell ref="H177:J177"/>
    <mergeCell ref="K177:M177"/>
    <mergeCell ref="A174:J174"/>
    <mergeCell ref="K174:M174"/>
    <mergeCell ref="A175:M175"/>
    <mergeCell ref="A176:D176"/>
    <mergeCell ref="E176:M176"/>
    <mergeCell ref="B177:D177"/>
    <mergeCell ref="E177:G177"/>
    <mergeCell ref="B178:D178"/>
    <mergeCell ref="E178:G178"/>
    <mergeCell ref="H178:J178"/>
    <mergeCell ref="K178:M178"/>
    <mergeCell ref="E179:G179"/>
    <mergeCell ref="H179:J179"/>
    <mergeCell ref="K179:M179"/>
    <mergeCell ref="H181:J181"/>
    <mergeCell ref="K181:M181"/>
    <mergeCell ref="H193:J193"/>
    <mergeCell ref="K193:M193"/>
    <mergeCell ref="A198:J198"/>
    <mergeCell ref="K198:M198"/>
    <mergeCell ref="A199:M199"/>
    <mergeCell ref="A200:D200"/>
    <mergeCell ref="E200:M200"/>
    <mergeCell ref="B201:D201"/>
    <mergeCell ref="E201:G201"/>
    <mergeCell ref="B202:D202"/>
    <mergeCell ref="E202:G202"/>
    <mergeCell ref="H202:J202"/>
    <mergeCell ref="K202:M202"/>
    <mergeCell ref="E203:G203"/>
    <mergeCell ref="H203:J203"/>
    <mergeCell ref="K203:M203"/>
    <mergeCell ref="H205:J205"/>
    <mergeCell ref="K205:M205"/>
    <mergeCell ref="B203:D203"/>
    <mergeCell ref="B204:D204"/>
    <mergeCell ref="E204:G204"/>
    <mergeCell ref="H204:J204"/>
    <mergeCell ref="K204:M204"/>
    <mergeCell ref="B205:D205"/>
    <mergeCell ref="E205:G205"/>
    <mergeCell ref="B190:D190"/>
    <mergeCell ref="E190:G190"/>
    <mergeCell ref="H190:J190"/>
    <mergeCell ref="K190:M190"/>
    <mergeCell ref="E191:G191"/>
    <mergeCell ref="H191:J191"/>
    <mergeCell ref="K191:M191"/>
    <mergeCell ref="B191:D191"/>
    <mergeCell ref="B192:D192"/>
    <mergeCell ref="E192:G192"/>
    <mergeCell ref="H192:J192"/>
    <mergeCell ref="K192:M192"/>
    <mergeCell ref="B193:D193"/>
    <mergeCell ref="E193:G193"/>
    <mergeCell ref="B194:D194"/>
    <mergeCell ref="E194:G194"/>
    <mergeCell ref="H194:J194"/>
    <mergeCell ref="K194:M194"/>
    <mergeCell ref="E195:G195"/>
    <mergeCell ref="H195:J195"/>
    <mergeCell ref="K195:M195"/>
    <mergeCell ref="H197:J197"/>
    <mergeCell ref="K197:M197"/>
    <mergeCell ref="B195:D195"/>
    <mergeCell ref="B196:D196"/>
    <mergeCell ref="E196:G196"/>
    <mergeCell ref="H196:J196"/>
    <mergeCell ref="K196:M196"/>
    <mergeCell ref="B197:D197"/>
    <mergeCell ref="E197:G197"/>
    <mergeCell ref="H201:J201"/>
    <mergeCell ref="K201:M201"/>
    <mergeCell ref="H209:J209"/>
    <mergeCell ref="K209:M209"/>
    <mergeCell ref="H221:J221"/>
    <mergeCell ref="K221:M221"/>
    <mergeCell ref="B219:D219"/>
    <mergeCell ref="B220:D220"/>
    <mergeCell ref="E220:G220"/>
    <mergeCell ref="H220:J220"/>
    <mergeCell ref="K220:M220"/>
    <mergeCell ref="B221:D221"/>
    <mergeCell ref="E221:G221"/>
    <mergeCell ref="H225:J225"/>
    <mergeCell ref="K225:M225"/>
    <mergeCell ref="A222:J222"/>
    <mergeCell ref="K222:M222"/>
    <mergeCell ref="A223:M223"/>
    <mergeCell ref="A224:D224"/>
    <mergeCell ref="E224:M224"/>
    <mergeCell ref="B225:D225"/>
    <mergeCell ref="E225:G225"/>
  </mergeCells>
  <hyperlinks>
    <hyperlink r:id="rId2" ref="Q51"/>
    <hyperlink r:id="rId3" ref="Q53"/>
    <hyperlink r:id="rId4" ref="Q55"/>
    <hyperlink r:id="rId5" ref="O284"/>
    <hyperlink r:id="rId6" ref="O286"/>
    <hyperlink r:id="rId7" ref="O288"/>
    <hyperlink r:id="rId8" ref="O289"/>
    <hyperlink r:id="rId9" ref="O293"/>
  </hyperlinks>
  <printOptions/>
  <pageMargins bottom="0.75" footer="0.0" header="0.0" left="0.7" right="0.7" top="0.75"/>
  <pageSetup orientation="landscape"/>
  <drawing r:id="rId10"/>
  <legacyDrawing r:id="rId1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0"/>
    <col customWidth="1" min="2" max="2" width="9.43"/>
    <col customWidth="1" min="3" max="4" width="8.43"/>
    <col customWidth="1" min="5" max="5" width="9.29"/>
    <col customWidth="1" min="6" max="6" width="9.71"/>
    <col customWidth="1" min="7" max="7" width="10.14"/>
    <col customWidth="1" min="8" max="8" width="9.0"/>
    <col customWidth="1" min="9" max="9" width="8.71"/>
    <col customWidth="1" min="10" max="10" width="7.71"/>
    <col customWidth="1" min="11" max="11" width="9.0"/>
    <col customWidth="1" min="12" max="12" width="9.57"/>
    <col customWidth="1" min="13" max="13" width="9.43"/>
    <col customWidth="1" min="14" max="31" width="10.71"/>
  </cols>
  <sheetData>
    <row r="1">
      <c r="A1" s="1"/>
      <c r="B1" s="2"/>
      <c r="C1" s="2"/>
      <c r="D1" s="2"/>
      <c r="E1" s="2"/>
      <c r="F1" s="2"/>
      <c r="G1" s="2"/>
      <c r="H1" s="2"/>
      <c r="I1" s="2"/>
      <c r="J1" s="2"/>
      <c r="K1" s="2"/>
      <c r="L1" s="2"/>
      <c r="M1" s="2"/>
      <c r="P1" s="44"/>
      <c r="Q1" s="45" t="s">
        <v>101</v>
      </c>
      <c r="R1" s="6"/>
      <c r="S1" s="7"/>
    </row>
    <row r="2">
      <c r="A2" s="3" t="s">
        <v>0</v>
      </c>
      <c r="B2" s="2"/>
      <c r="C2" s="2"/>
      <c r="D2" s="2"/>
      <c r="E2" s="2"/>
      <c r="F2" s="2"/>
      <c r="G2" s="2"/>
      <c r="H2" s="2"/>
      <c r="I2" s="2"/>
      <c r="J2" s="2"/>
      <c r="K2" s="2"/>
      <c r="L2" s="2"/>
      <c r="M2" s="4"/>
      <c r="P2" s="46"/>
      <c r="Q2" s="45" t="s">
        <v>102</v>
      </c>
      <c r="R2" s="6"/>
      <c r="S2" s="7"/>
    </row>
    <row r="3">
      <c r="A3" s="47" t="s">
        <v>103</v>
      </c>
      <c r="B3" s="6"/>
      <c r="C3" s="6"/>
      <c r="D3" s="6"/>
      <c r="E3" s="6"/>
      <c r="F3" s="6"/>
      <c r="G3" s="6"/>
      <c r="H3" s="6"/>
      <c r="I3" s="6"/>
      <c r="J3" s="6"/>
      <c r="K3" s="6"/>
      <c r="L3" s="6"/>
      <c r="M3" s="7"/>
    </row>
    <row r="4">
      <c r="A4" s="48"/>
      <c r="B4" s="6"/>
      <c r="C4" s="6"/>
      <c r="D4" s="6"/>
      <c r="E4" s="6"/>
      <c r="F4" s="6"/>
      <c r="G4" s="6"/>
      <c r="H4" s="6"/>
      <c r="I4" s="6"/>
      <c r="J4" s="6"/>
      <c r="K4" s="6"/>
      <c r="L4" s="6"/>
      <c r="M4" s="7"/>
    </row>
    <row r="5">
      <c r="A5" s="49" t="s">
        <v>104</v>
      </c>
      <c r="B5" s="6"/>
      <c r="C5" s="6"/>
      <c r="D5" s="6"/>
      <c r="E5" s="6"/>
      <c r="F5" s="6"/>
      <c r="G5" s="7"/>
      <c r="H5" s="50" t="s">
        <v>105</v>
      </c>
      <c r="I5" s="51">
        <v>9300.0</v>
      </c>
      <c r="J5" s="6"/>
      <c r="K5" s="7"/>
      <c r="L5" s="49" t="s">
        <v>106</v>
      </c>
      <c r="M5" s="7"/>
    </row>
    <row r="6">
      <c r="A6" s="48"/>
      <c r="B6" s="6"/>
      <c r="C6" s="6"/>
      <c r="D6" s="6"/>
      <c r="E6" s="6"/>
      <c r="F6" s="6"/>
      <c r="G6" s="6"/>
      <c r="H6" s="6"/>
      <c r="I6" s="6"/>
      <c r="J6" s="6"/>
      <c r="K6" s="6"/>
      <c r="L6" s="6"/>
      <c r="M6" s="7"/>
    </row>
    <row r="7">
      <c r="A7" s="52" t="s">
        <v>107</v>
      </c>
      <c r="B7" s="6"/>
      <c r="C7" s="6"/>
      <c r="D7" s="6"/>
      <c r="E7" s="6"/>
      <c r="F7" s="6"/>
      <c r="G7" s="6"/>
      <c r="H7" s="6"/>
      <c r="I7" s="6"/>
      <c r="J7" s="6"/>
      <c r="K7" s="6"/>
      <c r="L7" s="6"/>
      <c r="M7" s="7"/>
    </row>
    <row r="8">
      <c r="A8" s="53" t="s">
        <v>108</v>
      </c>
      <c r="B8" s="6"/>
      <c r="C8" s="6"/>
      <c r="D8" s="6"/>
      <c r="E8" s="6"/>
      <c r="F8" s="6"/>
      <c r="G8" s="6"/>
      <c r="H8" s="6"/>
      <c r="I8" s="6"/>
      <c r="J8" s="6"/>
      <c r="K8" s="6"/>
      <c r="L8" s="6"/>
      <c r="M8" s="7"/>
    </row>
    <row r="9">
      <c r="A9" s="53" t="s">
        <v>109</v>
      </c>
      <c r="B9" s="6"/>
      <c r="C9" s="6"/>
      <c r="D9" s="6"/>
      <c r="E9" s="6"/>
      <c r="F9" s="6"/>
      <c r="G9" s="6"/>
      <c r="H9" s="6"/>
      <c r="I9" s="6"/>
      <c r="J9" s="6"/>
      <c r="K9" s="6"/>
      <c r="L9" s="6"/>
      <c r="M9" s="7"/>
    </row>
    <row r="10">
      <c r="A10" s="53" t="s">
        <v>110</v>
      </c>
      <c r="B10" s="6"/>
      <c r="C10" s="6"/>
      <c r="D10" s="6"/>
      <c r="E10" s="6"/>
      <c r="F10" s="6"/>
      <c r="G10" s="6"/>
      <c r="H10" s="6"/>
      <c r="I10" s="6"/>
      <c r="J10" s="6"/>
      <c r="K10" s="6"/>
      <c r="L10" s="6"/>
      <c r="M10" s="7"/>
    </row>
    <row r="11">
      <c r="A11" s="53" t="s">
        <v>111</v>
      </c>
      <c r="B11" s="6"/>
      <c r="C11" s="6"/>
      <c r="D11" s="6"/>
      <c r="E11" s="6"/>
      <c r="F11" s="6"/>
      <c r="G11" s="6"/>
      <c r="H11" s="6"/>
      <c r="I11" s="6"/>
      <c r="J11" s="6"/>
      <c r="K11" s="6"/>
      <c r="L11" s="6"/>
      <c r="M11" s="7"/>
    </row>
    <row r="12">
      <c r="A12" s="53" t="s">
        <v>112</v>
      </c>
      <c r="B12" s="6"/>
      <c r="C12" s="6"/>
      <c r="D12" s="6"/>
      <c r="E12" s="6"/>
      <c r="F12" s="6"/>
      <c r="G12" s="6"/>
      <c r="H12" s="6"/>
      <c r="I12" s="6"/>
      <c r="J12" s="6"/>
      <c r="K12" s="6"/>
      <c r="L12" s="6"/>
      <c r="M12" s="7"/>
    </row>
    <row r="13">
      <c r="A13" s="53"/>
      <c r="B13" s="6"/>
      <c r="C13" s="6"/>
      <c r="D13" s="6"/>
      <c r="E13" s="6"/>
      <c r="F13" s="6"/>
      <c r="G13" s="6"/>
      <c r="H13" s="6"/>
      <c r="I13" s="6"/>
      <c r="J13" s="6"/>
      <c r="K13" s="6"/>
      <c r="L13" s="6"/>
      <c r="M13" s="7"/>
    </row>
    <row r="14">
      <c r="A14" s="53"/>
      <c r="B14" s="6"/>
      <c r="C14" s="6"/>
      <c r="D14" s="6"/>
      <c r="E14" s="6"/>
      <c r="F14" s="6"/>
      <c r="G14" s="6"/>
      <c r="H14" s="6"/>
      <c r="I14" s="6"/>
      <c r="J14" s="6"/>
      <c r="K14" s="6"/>
      <c r="L14" s="6"/>
      <c r="M14" s="7"/>
    </row>
    <row r="15">
      <c r="A15" s="128" t="s">
        <v>259</v>
      </c>
      <c r="B15" s="6"/>
      <c r="C15" s="6"/>
      <c r="D15" s="6"/>
      <c r="E15" s="6"/>
      <c r="F15" s="6"/>
      <c r="G15" s="6"/>
      <c r="H15" s="6"/>
      <c r="I15" s="6"/>
      <c r="J15" s="6"/>
      <c r="K15" s="6"/>
      <c r="L15" s="6"/>
      <c r="M15" s="7"/>
    </row>
    <row r="16">
      <c r="A16" s="55" t="s">
        <v>114</v>
      </c>
      <c r="B16" s="6"/>
      <c r="C16" s="6"/>
      <c r="D16" s="6"/>
      <c r="E16" s="6"/>
      <c r="F16" s="6"/>
      <c r="G16" s="6"/>
      <c r="H16" s="6"/>
      <c r="I16" s="6"/>
      <c r="J16" s="6"/>
      <c r="K16" s="6"/>
      <c r="L16" s="6"/>
      <c r="M16" s="7"/>
    </row>
    <row r="17">
      <c r="A17" s="56" t="s">
        <v>115</v>
      </c>
      <c r="B17" s="7"/>
      <c r="C17" s="57" t="s">
        <v>116</v>
      </c>
      <c r="D17" s="7"/>
      <c r="E17" s="57" t="s">
        <v>117</v>
      </c>
      <c r="F17" s="7"/>
      <c r="G17" s="57" t="s">
        <v>118</v>
      </c>
      <c r="H17" s="6"/>
      <c r="I17" s="6"/>
      <c r="J17" s="6"/>
      <c r="K17" s="6"/>
      <c r="L17" s="6"/>
      <c r="M17" s="7"/>
    </row>
    <row r="18">
      <c r="A18" s="58"/>
      <c r="B18" s="7"/>
      <c r="C18" s="58"/>
      <c r="D18" s="7"/>
      <c r="E18" s="59">
        <f t="shared" ref="E18:E25" si="1">C18/$I$5</f>
        <v>0</v>
      </c>
      <c r="F18" s="7"/>
      <c r="G18" s="60"/>
      <c r="H18" s="6"/>
      <c r="I18" s="6"/>
      <c r="J18" s="6"/>
      <c r="K18" s="6"/>
      <c r="L18" s="6"/>
      <c r="M18" s="7"/>
    </row>
    <row r="19">
      <c r="A19" s="58"/>
      <c r="B19" s="7"/>
      <c r="C19" s="58"/>
      <c r="D19" s="7"/>
      <c r="E19" s="59">
        <f t="shared" si="1"/>
        <v>0</v>
      </c>
      <c r="F19" s="7"/>
      <c r="G19" s="60"/>
      <c r="H19" s="6"/>
      <c r="I19" s="6"/>
      <c r="J19" s="6"/>
      <c r="K19" s="6"/>
      <c r="L19" s="6"/>
      <c r="M19" s="7"/>
    </row>
    <row r="20">
      <c r="A20" s="58"/>
      <c r="B20" s="7"/>
      <c r="C20" s="58"/>
      <c r="D20" s="7"/>
      <c r="E20" s="59">
        <f t="shared" si="1"/>
        <v>0</v>
      </c>
      <c r="F20" s="7"/>
      <c r="G20" s="60"/>
      <c r="H20" s="6"/>
      <c r="I20" s="6"/>
      <c r="J20" s="6"/>
      <c r="K20" s="6"/>
      <c r="L20" s="6"/>
      <c r="M20" s="7"/>
    </row>
    <row r="21">
      <c r="A21" s="58"/>
      <c r="B21" s="7"/>
      <c r="C21" s="58"/>
      <c r="D21" s="7"/>
      <c r="E21" s="59">
        <f t="shared" si="1"/>
        <v>0</v>
      </c>
      <c r="F21" s="7"/>
      <c r="G21" s="60"/>
      <c r="H21" s="6"/>
      <c r="I21" s="6"/>
      <c r="J21" s="6"/>
      <c r="K21" s="6"/>
      <c r="L21" s="6"/>
      <c r="M21" s="7"/>
    </row>
    <row r="22">
      <c r="A22" s="58"/>
      <c r="B22" s="7"/>
      <c r="C22" s="58"/>
      <c r="D22" s="7"/>
      <c r="E22" s="59">
        <f t="shared" si="1"/>
        <v>0</v>
      </c>
      <c r="F22" s="7"/>
      <c r="G22" s="60"/>
      <c r="H22" s="6"/>
      <c r="I22" s="6"/>
      <c r="J22" s="6"/>
      <c r="K22" s="6"/>
      <c r="L22" s="6"/>
      <c r="M22" s="7"/>
    </row>
    <row r="23">
      <c r="A23" s="58"/>
      <c r="B23" s="7"/>
      <c r="C23" s="58"/>
      <c r="D23" s="7"/>
      <c r="E23" s="59">
        <f t="shared" si="1"/>
        <v>0</v>
      </c>
      <c r="F23" s="7"/>
      <c r="G23" s="60"/>
      <c r="H23" s="6"/>
      <c r="I23" s="6"/>
      <c r="J23" s="6"/>
      <c r="K23" s="6"/>
      <c r="L23" s="6"/>
      <c r="M23" s="7"/>
    </row>
    <row r="24">
      <c r="A24" s="58"/>
      <c r="B24" s="7"/>
      <c r="C24" s="58"/>
      <c r="D24" s="7"/>
      <c r="E24" s="59">
        <f t="shared" si="1"/>
        <v>0</v>
      </c>
      <c r="F24" s="7"/>
      <c r="G24" s="60"/>
      <c r="H24" s="6"/>
      <c r="I24" s="6"/>
      <c r="J24" s="6"/>
      <c r="K24" s="6"/>
      <c r="L24" s="6"/>
      <c r="M24" s="7"/>
    </row>
    <row r="25">
      <c r="A25" s="58"/>
      <c r="B25" s="7"/>
      <c r="C25" s="58"/>
      <c r="D25" s="7"/>
      <c r="E25" s="59">
        <f t="shared" si="1"/>
        <v>0</v>
      </c>
      <c r="F25" s="7"/>
      <c r="G25" s="60"/>
      <c r="H25" s="6"/>
      <c r="I25" s="6"/>
      <c r="J25" s="6"/>
      <c r="K25" s="6"/>
      <c r="L25" s="6"/>
      <c r="M25" s="7"/>
    </row>
    <row r="26">
      <c r="A26" s="61"/>
      <c r="B26" s="6"/>
      <c r="C26" s="6"/>
      <c r="D26" s="6"/>
      <c r="E26" s="6"/>
      <c r="F26" s="6"/>
      <c r="G26" s="6"/>
      <c r="H26" s="6"/>
      <c r="I26" s="6"/>
      <c r="J26" s="6"/>
      <c r="K26" s="6"/>
      <c r="L26" s="6"/>
      <c r="M26" s="7"/>
    </row>
    <row r="27">
      <c r="A27" s="55" t="s">
        <v>119</v>
      </c>
      <c r="B27" s="6"/>
      <c r="C27" s="6"/>
      <c r="D27" s="6"/>
      <c r="E27" s="6"/>
      <c r="F27" s="6"/>
      <c r="G27" s="6"/>
      <c r="H27" s="6"/>
      <c r="I27" s="6"/>
      <c r="J27" s="6"/>
      <c r="K27" s="6"/>
      <c r="L27" s="6"/>
      <c r="M27" s="7"/>
    </row>
    <row r="28">
      <c r="A28" s="62" t="s">
        <v>11</v>
      </c>
      <c r="B28" s="6"/>
      <c r="C28" s="7"/>
      <c r="D28" s="63">
        <f>SUM(C18:D25)</f>
        <v>0</v>
      </c>
      <c r="E28" s="6"/>
      <c r="F28" s="7"/>
      <c r="G28" s="62" t="s">
        <v>12</v>
      </c>
      <c r="H28" s="6"/>
      <c r="I28" s="7"/>
      <c r="J28" s="64">
        <f>D28/9300</f>
        <v>0</v>
      </c>
      <c r="K28" s="6"/>
      <c r="L28" s="6"/>
      <c r="M28" s="7"/>
    </row>
    <row r="29" ht="29.25" customHeight="1">
      <c r="A29" s="65"/>
      <c r="B29" s="66"/>
      <c r="C29" s="66"/>
      <c r="D29" s="66"/>
      <c r="E29" s="66"/>
      <c r="F29" s="66"/>
      <c r="G29" s="66"/>
      <c r="H29" s="66"/>
      <c r="I29" s="66"/>
      <c r="J29" s="66"/>
      <c r="K29" s="66"/>
      <c r="L29" s="66"/>
      <c r="M29" s="67"/>
    </row>
    <row r="30" ht="15.75" customHeight="1">
      <c r="A30" s="55" t="s">
        <v>120</v>
      </c>
      <c r="B30" s="6"/>
      <c r="C30" s="6"/>
      <c r="D30" s="6"/>
      <c r="E30" s="6"/>
      <c r="F30" s="6"/>
      <c r="G30" s="6"/>
      <c r="H30" s="6"/>
      <c r="I30" s="6"/>
      <c r="J30" s="6"/>
      <c r="K30" s="6"/>
      <c r="L30" s="6"/>
      <c r="M30" s="7"/>
    </row>
    <row r="31" ht="15.75" customHeight="1">
      <c r="A31" s="62" t="s">
        <v>121</v>
      </c>
      <c r="B31" s="6"/>
      <c r="C31" s="6"/>
      <c r="D31" s="68" t="s">
        <v>122</v>
      </c>
      <c r="E31" s="6"/>
      <c r="F31" s="62" t="s">
        <v>123</v>
      </c>
      <c r="G31" s="6"/>
      <c r="H31" s="62" t="s">
        <v>117</v>
      </c>
      <c r="I31" s="7"/>
      <c r="J31" s="62" t="s">
        <v>124</v>
      </c>
      <c r="K31" s="7"/>
      <c r="L31" s="62" t="s">
        <v>125</v>
      </c>
      <c r="M31" s="6"/>
    </row>
    <row r="32" ht="15.75" customHeight="1">
      <c r="A32" s="69" t="s">
        <v>126</v>
      </c>
      <c r="B32" s="6"/>
      <c r="C32" s="6"/>
      <c r="D32" s="69"/>
      <c r="E32" s="6"/>
      <c r="F32" s="69"/>
      <c r="G32" s="6"/>
      <c r="H32" s="69"/>
      <c r="I32" s="6"/>
      <c r="J32" s="69">
        <v>0.019</v>
      </c>
      <c r="K32" s="7"/>
      <c r="L32" s="69"/>
      <c r="M32" s="6"/>
    </row>
    <row r="33" ht="15.75" customHeight="1">
      <c r="A33" s="69" t="s">
        <v>127</v>
      </c>
      <c r="B33" s="6"/>
      <c r="C33" s="6"/>
      <c r="D33" s="69"/>
      <c r="E33" s="6"/>
      <c r="F33" s="69"/>
      <c r="G33" s="6"/>
      <c r="H33" s="69"/>
      <c r="I33" s="6"/>
      <c r="J33" s="69"/>
      <c r="K33" s="7"/>
      <c r="L33" s="69"/>
      <c r="M33" s="6"/>
    </row>
    <row r="34" ht="15.75" customHeight="1">
      <c r="A34" s="69" t="s">
        <v>128</v>
      </c>
      <c r="B34" s="6"/>
      <c r="C34" s="6"/>
      <c r="D34" s="69"/>
      <c r="E34" s="6"/>
      <c r="F34" s="69"/>
      <c r="G34" s="6"/>
      <c r="H34" s="69"/>
      <c r="I34" s="6"/>
      <c r="J34" s="69"/>
      <c r="K34" s="7"/>
      <c r="L34" s="69"/>
      <c r="M34" s="6"/>
    </row>
    <row r="35" ht="15.75" customHeight="1">
      <c r="A35" s="69" t="s">
        <v>129</v>
      </c>
      <c r="B35" s="6"/>
      <c r="C35" s="6"/>
      <c r="D35" s="69"/>
      <c r="E35" s="6"/>
      <c r="F35" s="69"/>
      <c r="G35" s="6"/>
      <c r="H35" s="69"/>
      <c r="I35" s="6"/>
      <c r="J35" s="69"/>
      <c r="K35" s="7"/>
      <c r="L35" s="69"/>
      <c r="M35" s="6"/>
    </row>
    <row r="36" ht="15.75" customHeight="1">
      <c r="A36" s="69" t="s">
        <v>130</v>
      </c>
      <c r="B36" s="6"/>
      <c r="C36" s="6"/>
      <c r="D36" s="69"/>
      <c r="E36" s="6"/>
      <c r="F36" s="69"/>
      <c r="G36" s="6"/>
      <c r="H36" s="69"/>
      <c r="I36" s="6"/>
      <c r="J36" s="69"/>
      <c r="K36" s="7"/>
      <c r="L36" s="69"/>
      <c r="M36" s="6"/>
    </row>
    <row r="37" ht="15.75" customHeight="1">
      <c r="A37" s="69" t="s">
        <v>131</v>
      </c>
      <c r="B37" s="6"/>
      <c r="C37" s="6"/>
      <c r="D37" s="69"/>
      <c r="E37" s="6"/>
      <c r="F37" s="69"/>
      <c r="G37" s="6"/>
      <c r="H37" s="69"/>
      <c r="I37" s="6"/>
      <c r="J37" s="69"/>
      <c r="K37" s="7"/>
      <c r="L37" s="69"/>
      <c r="M37" s="6"/>
    </row>
    <row r="38" ht="15.75" customHeight="1">
      <c r="A38" s="69" t="s">
        <v>132</v>
      </c>
      <c r="B38" s="6"/>
      <c r="C38" s="6"/>
      <c r="D38" s="69"/>
      <c r="E38" s="6"/>
      <c r="F38" s="69"/>
      <c r="G38" s="6"/>
      <c r="H38" s="69"/>
      <c r="I38" s="6"/>
      <c r="J38" s="69"/>
      <c r="K38" s="7"/>
      <c r="L38" s="69"/>
      <c r="M38" s="6"/>
    </row>
    <row r="39" ht="15.75" customHeight="1">
      <c r="A39" s="69" t="s">
        <v>69</v>
      </c>
      <c r="B39" s="6"/>
      <c r="C39" s="6"/>
      <c r="D39" s="69"/>
      <c r="E39" s="6"/>
      <c r="F39" s="69"/>
      <c r="G39" s="6"/>
      <c r="H39" s="69"/>
      <c r="I39" s="6"/>
      <c r="J39" s="69"/>
      <c r="K39" s="7"/>
      <c r="L39" s="69"/>
      <c r="M39" s="6"/>
    </row>
    <row r="40" ht="15.75" customHeight="1">
      <c r="A40" s="69" t="s">
        <v>69</v>
      </c>
      <c r="B40" s="6"/>
      <c r="C40" s="6"/>
      <c r="D40" s="69"/>
      <c r="E40" s="6"/>
      <c r="F40" s="69"/>
      <c r="G40" s="6"/>
      <c r="H40" s="69"/>
      <c r="I40" s="6"/>
      <c r="J40" s="69"/>
      <c r="K40" s="7"/>
      <c r="L40" s="69"/>
      <c r="M40" s="6"/>
    </row>
    <row r="41" ht="15.75" customHeight="1">
      <c r="A41" s="69" t="s">
        <v>69</v>
      </c>
      <c r="B41" s="6"/>
      <c r="C41" s="6"/>
      <c r="D41" s="69"/>
      <c r="E41" s="6"/>
      <c r="F41" s="69"/>
      <c r="G41" s="6"/>
      <c r="H41" s="69"/>
      <c r="I41" s="6"/>
      <c r="J41" s="69"/>
      <c r="K41" s="7"/>
      <c r="L41" s="69"/>
      <c r="M41" s="6"/>
    </row>
    <row r="42" ht="15.75" customHeight="1">
      <c r="A42" s="69" t="s">
        <v>69</v>
      </c>
      <c r="B42" s="6"/>
      <c r="C42" s="6"/>
      <c r="D42" s="69"/>
      <c r="E42" s="6"/>
      <c r="F42" s="69"/>
      <c r="G42" s="6"/>
      <c r="H42" s="69"/>
      <c r="I42" s="6"/>
      <c r="J42" s="69"/>
      <c r="K42" s="7"/>
      <c r="L42" s="69"/>
      <c r="M42" s="6"/>
    </row>
    <row r="43" ht="15.75" customHeight="1">
      <c r="A43" s="69" t="s">
        <v>69</v>
      </c>
      <c r="B43" s="6"/>
      <c r="C43" s="6"/>
      <c r="D43" s="69"/>
      <c r="E43" s="6"/>
      <c r="F43" s="69"/>
      <c r="G43" s="6"/>
      <c r="H43" s="69"/>
      <c r="I43" s="6"/>
      <c r="J43" s="69"/>
      <c r="K43" s="7"/>
      <c r="L43" s="69"/>
      <c r="M43" s="6"/>
    </row>
    <row r="44" ht="15.75" customHeight="1">
      <c r="A44" s="69" t="s">
        <v>69</v>
      </c>
      <c r="B44" s="6"/>
      <c r="C44" s="6"/>
      <c r="D44" s="69"/>
      <c r="E44" s="6"/>
      <c r="F44" s="69"/>
      <c r="G44" s="6"/>
      <c r="H44" s="69"/>
      <c r="I44" s="6"/>
      <c r="J44" s="69"/>
      <c r="K44" s="7"/>
      <c r="L44" s="69"/>
      <c r="M44" s="6"/>
    </row>
    <row r="45" ht="15.75" customHeight="1">
      <c r="A45" s="69" t="s">
        <v>69</v>
      </c>
      <c r="B45" s="6"/>
      <c r="C45" s="6"/>
      <c r="D45" s="69"/>
      <c r="E45" s="6"/>
      <c r="F45" s="69"/>
      <c r="G45" s="6"/>
      <c r="H45" s="69"/>
      <c r="I45" s="6"/>
      <c r="J45" s="69"/>
      <c r="K45" s="7"/>
      <c r="L45" s="69"/>
      <c r="M45" s="6"/>
    </row>
    <row r="46">
      <c r="A46" s="53" t="s">
        <v>133</v>
      </c>
      <c r="B46" s="6"/>
      <c r="C46" s="6"/>
      <c r="D46" s="6"/>
      <c r="E46" s="6"/>
      <c r="F46" s="6"/>
      <c r="G46" s="6"/>
      <c r="H46" s="6"/>
      <c r="I46" s="6"/>
      <c r="J46" s="6"/>
      <c r="K46" s="6"/>
      <c r="L46" s="6"/>
      <c r="M46" s="7"/>
    </row>
    <row r="47" ht="27.75" customHeight="1">
      <c r="A47" s="53" t="s">
        <v>260</v>
      </c>
      <c r="B47" s="6"/>
      <c r="C47" s="6"/>
      <c r="D47" s="6"/>
      <c r="E47" s="6"/>
      <c r="F47" s="6"/>
      <c r="G47" s="6"/>
      <c r="H47" s="6"/>
      <c r="I47" s="6"/>
      <c r="J47" s="6"/>
      <c r="K47" s="6"/>
      <c r="L47" s="6"/>
      <c r="M47" s="7"/>
    </row>
    <row r="48" ht="27.75" customHeight="1">
      <c r="A48" s="53" t="s">
        <v>261</v>
      </c>
      <c r="B48" s="6"/>
      <c r="C48" s="6"/>
      <c r="D48" s="6"/>
      <c r="E48" s="6"/>
      <c r="F48" s="6"/>
      <c r="G48" s="6"/>
      <c r="H48" s="6"/>
      <c r="I48" s="6"/>
      <c r="J48" s="6"/>
      <c r="K48" s="6"/>
      <c r="L48" s="6"/>
      <c r="M48" s="7"/>
    </row>
    <row r="49">
      <c r="A49" s="53" t="s">
        <v>262</v>
      </c>
      <c r="B49" s="6"/>
      <c r="C49" s="6"/>
      <c r="D49" s="6"/>
      <c r="E49" s="6"/>
      <c r="F49" s="6"/>
      <c r="G49" s="6"/>
      <c r="H49" s="6"/>
      <c r="I49" s="6"/>
      <c r="J49" s="6"/>
      <c r="K49" s="6"/>
      <c r="L49" s="6"/>
      <c r="M49" s="7"/>
      <c r="O49" s="70" t="s">
        <v>137</v>
      </c>
    </row>
    <row r="50" ht="15.75" customHeight="1">
      <c r="A50" s="71"/>
      <c r="B50" s="9"/>
      <c r="C50" s="9"/>
      <c r="D50" s="9"/>
      <c r="E50" s="9"/>
      <c r="F50" s="9"/>
      <c r="G50" s="9"/>
      <c r="H50" s="9"/>
      <c r="I50" s="9"/>
      <c r="J50" s="9"/>
      <c r="K50" s="9"/>
      <c r="L50" s="9"/>
      <c r="M50" s="9"/>
      <c r="O50" s="72" t="s">
        <v>138</v>
      </c>
    </row>
    <row r="51" ht="15.75" customHeight="1">
      <c r="O51" s="73" t="s">
        <v>139</v>
      </c>
      <c r="Q51" s="74" t="s">
        <v>140</v>
      </c>
    </row>
    <row r="52" ht="15.75" customHeight="1">
      <c r="O52" s="72" t="s">
        <v>141</v>
      </c>
    </row>
    <row r="53" ht="15.75" customHeight="1">
      <c r="O53" s="73" t="s">
        <v>142</v>
      </c>
      <c r="Q53" s="74" t="s">
        <v>143</v>
      </c>
    </row>
    <row r="54" ht="15.75" customHeight="1">
      <c r="O54" s="75" t="s">
        <v>144</v>
      </c>
    </row>
    <row r="55" ht="15.75" customHeight="1">
      <c r="O55" s="73" t="s">
        <v>139</v>
      </c>
      <c r="Q55" s="74" t="s">
        <v>145</v>
      </c>
    </row>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c r="A93" s="53" t="s">
        <v>146</v>
      </c>
      <c r="B93" s="6"/>
      <c r="C93" s="6"/>
      <c r="D93" s="6"/>
      <c r="E93" s="6"/>
      <c r="F93" s="6"/>
      <c r="G93" s="6"/>
      <c r="H93" s="6"/>
      <c r="I93" s="6"/>
      <c r="J93" s="6"/>
      <c r="K93" s="6"/>
      <c r="L93" s="6"/>
      <c r="M93" s="7"/>
    </row>
    <row r="94" ht="30.75" customHeight="1">
      <c r="A94" s="76"/>
      <c r="B94" s="20"/>
      <c r="C94" s="20"/>
      <c r="D94" s="20"/>
      <c r="E94" s="20"/>
      <c r="F94" s="20"/>
      <c r="G94" s="20"/>
      <c r="H94" s="20"/>
      <c r="I94" s="20"/>
      <c r="J94" s="20"/>
      <c r="K94" s="20"/>
      <c r="L94" s="20"/>
      <c r="M94" s="20"/>
    </row>
    <row r="95" ht="15.75" customHeight="1">
      <c r="A95" s="77" t="s">
        <v>147</v>
      </c>
      <c r="B95" s="6"/>
      <c r="C95" s="6"/>
      <c r="D95" s="6"/>
      <c r="E95" s="6"/>
      <c r="F95" s="6"/>
      <c r="G95" s="6"/>
      <c r="H95" s="6"/>
      <c r="I95" s="6"/>
      <c r="J95" s="6"/>
      <c r="K95" s="6"/>
      <c r="L95" s="6"/>
      <c r="M95" s="7"/>
    </row>
    <row r="96" ht="15.75" customHeight="1">
      <c r="A96" s="53" t="s">
        <v>133</v>
      </c>
      <c r="B96" s="6"/>
      <c r="C96" s="6"/>
      <c r="D96" s="6"/>
      <c r="E96" s="6"/>
      <c r="F96" s="6"/>
      <c r="G96" s="6"/>
      <c r="H96" s="6"/>
      <c r="I96" s="6"/>
      <c r="J96" s="6"/>
      <c r="K96" s="6"/>
      <c r="L96" s="6"/>
      <c r="M96" s="7"/>
    </row>
    <row r="97">
      <c r="A97" s="53" t="s">
        <v>148</v>
      </c>
      <c r="B97" s="6"/>
      <c r="C97" s="6"/>
      <c r="D97" s="6"/>
      <c r="E97" s="6"/>
      <c r="F97" s="6"/>
      <c r="G97" s="6"/>
      <c r="H97" s="6"/>
      <c r="I97" s="6"/>
      <c r="J97" s="6"/>
      <c r="K97" s="6"/>
      <c r="L97" s="6"/>
      <c r="M97" s="7"/>
    </row>
    <row r="98">
      <c r="A98" s="53" t="s">
        <v>149</v>
      </c>
      <c r="B98" s="6"/>
      <c r="C98" s="6"/>
      <c r="D98" s="6"/>
      <c r="E98" s="6"/>
      <c r="F98" s="6"/>
      <c r="G98" s="6"/>
      <c r="H98" s="6"/>
      <c r="I98" s="6"/>
      <c r="J98" s="6"/>
      <c r="K98" s="6"/>
      <c r="L98" s="6"/>
      <c r="M98" s="7"/>
    </row>
    <row r="99">
      <c r="A99" s="53" t="s">
        <v>150</v>
      </c>
      <c r="B99" s="6"/>
      <c r="C99" s="6"/>
      <c r="D99" s="6"/>
      <c r="E99" s="6"/>
      <c r="F99" s="6"/>
      <c r="G99" s="6"/>
      <c r="H99" s="6"/>
      <c r="I99" s="6"/>
      <c r="J99" s="6"/>
      <c r="K99" s="6"/>
      <c r="L99" s="6"/>
      <c r="M99" s="7"/>
    </row>
    <row r="100" ht="15.75" customHeight="1">
      <c r="A100" s="53" t="s">
        <v>151</v>
      </c>
      <c r="B100" s="6"/>
      <c r="C100" s="6"/>
      <c r="D100" s="6"/>
      <c r="E100" s="6"/>
      <c r="F100" s="6"/>
      <c r="G100" s="6"/>
      <c r="H100" s="6"/>
      <c r="I100" s="6"/>
      <c r="J100" s="6"/>
      <c r="K100" s="6"/>
      <c r="L100" s="6"/>
      <c r="M100" s="7"/>
    </row>
    <row r="101" ht="15.75" customHeight="1">
      <c r="A101" s="53" t="s">
        <v>152</v>
      </c>
      <c r="B101" s="6"/>
      <c r="C101" s="6"/>
      <c r="D101" s="6"/>
      <c r="E101" s="6"/>
      <c r="F101" s="6"/>
      <c r="G101" s="6"/>
      <c r="H101" s="6"/>
      <c r="I101" s="6"/>
      <c r="J101" s="6"/>
      <c r="K101" s="6"/>
      <c r="L101" s="6"/>
      <c r="M101" s="7"/>
    </row>
    <row r="102" ht="15.75" customHeight="1">
      <c r="A102" s="53" t="s">
        <v>153</v>
      </c>
      <c r="B102" s="6"/>
      <c r="C102" s="6"/>
      <c r="D102" s="6"/>
      <c r="E102" s="6"/>
      <c r="F102" s="6"/>
      <c r="G102" s="6"/>
      <c r="H102" s="6"/>
      <c r="I102" s="6"/>
      <c r="J102" s="6"/>
      <c r="K102" s="6"/>
      <c r="L102" s="6"/>
      <c r="M102" s="7"/>
    </row>
    <row r="103" ht="15.75" customHeight="1">
      <c r="A103" s="53" t="s">
        <v>154</v>
      </c>
      <c r="B103" s="6"/>
      <c r="C103" s="6"/>
      <c r="D103" s="6"/>
      <c r="E103" s="6"/>
      <c r="F103" s="6"/>
      <c r="G103" s="6"/>
      <c r="H103" s="6"/>
      <c r="I103" s="6"/>
      <c r="J103" s="6"/>
      <c r="K103" s="6"/>
      <c r="L103" s="6"/>
      <c r="M103" s="7"/>
    </row>
    <row r="104" ht="15.75" customHeight="1">
      <c r="A104" s="62" t="s">
        <v>155</v>
      </c>
      <c r="B104" s="6"/>
      <c r="C104" s="6"/>
      <c r="D104" s="7"/>
      <c r="E104" s="69" t="str">
        <f>A32</f>
        <v>A - Calefactor 1</v>
      </c>
      <c r="F104" s="6"/>
      <c r="G104" s="6"/>
      <c r="H104" s="6"/>
      <c r="I104" s="6"/>
      <c r="J104" s="6"/>
      <c r="K104" s="6"/>
      <c r="L104" s="6"/>
      <c r="M104" s="7"/>
    </row>
    <row r="105" ht="15.75" customHeight="1">
      <c r="A105" s="78" t="s">
        <v>156</v>
      </c>
      <c r="B105" s="79" t="s">
        <v>157</v>
      </c>
      <c r="C105" s="6"/>
      <c r="D105" s="7"/>
      <c r="E105" s="79" t="s">
        <v>158</v>
      </c>
      <c r="F105" s="6"/>
      <c r="G105" s="7"/>
      <c r="H105" s="79" t="s">
        <v>159</v>
      </c>
      <c r="I105" s="6"/>
      <c r="J105" s="7"/>
      <c r="K105" s="79" t="s">
        <v>160</v>
      </c>
      <c r="L105" s="6"/>
      <c r="M105" s="7"/>
    </row>
    <row r="106" ht="15.75" customHeight="1">
      <c r="A106" s="80">
        <v>1.0</v>
      </c>
      <c r="B106" s="79" t="s">
        <v>161</v>
      </c>
      <c r="C106" s="6"/>
      <c r="D106" s="7"/>
      <c r="E106" s="79">
        <v>100.0</v>
      </c>
      <c r="F106" s="6"/>
      <c r="G106" s="7"/>
      <c r="H106" s="81"/>
      <c r="I106" s="6"/>
      <c r="J106" s="7"/>
      <c r="K106" s="63">
        <f t="shared" ref="K106:K112" si="2">A106*E106*H106</f>
        <v>0</v>
      </c>
      <c r="L106" s="6"/>
      <c r="M106" s="7"/>
    </row>
    <row r="107" ht="15.75" customHeight="1">
      <c r="A107" s="80"/>
      <c r="B107" s="79" t="s">
        <v>162</v>
      </c>
      <c r="C107" s="6"/>
      <c r="D107" s="7"/>
      <c r="E107" s="79">
        <v>30.0</v>
      </c>
      <c r="F107" s="6"/>
      <c r="G107" s="7"/>
      <c r="H107" s="82">
        <v>0.019</v>
      </c>
      <c r="I107" s="6"/>
      <c r="J107" s="7"/>
      <c r="K107" s="63">
        <f t="shared" si="2"/>
        <v>0</v>
      </c>
      <c r="L107" s="6"/>
      <c r="M107" s="7"/>
    </row>
    <row r="108" ht="15.75" customHeight="1">
      <c r="A108" s="80"/>
      <c r="B108" s="79" t="s">
        <v>162</v>
      </c>
      <c r="C108" s="6"/>
      <c r="D108" s="7"/>
      <c r="E108" s="79">
        <v>30.0</v>
      </c>
      <c r="F108" s="6"/>
      <c r="G108" s="7"/>
      <c r="H108" s="82">
        <v>0.025</v>
      </c>
      <c r="I108" s="6"/>
      <c r="J108" s="7"/>
      <c r="K108" s="63">
        <f t="shared" si="2"/>
        <v>0</v>
      </c>
      <c r="L108" s="6"/>
      <c r="M108" s="7"/>
    </row>
    <row r="109" ht="15.75" customHeight="1">
      <c r="A109" s="80"/>
      <c r="B109" s="79" t="s">
        <v>163</v>
      </c>
      <c r="C109" s="6"/>
      <c r="D109" s="7"/>
      <c r="E109" s="79">
        <v>14.0</v>
      </c>
      <c r="F109" s="6"/>
      <c r="G109" s="7"/>
      <c r="H109" s="81"/>
      <c r="I109" s="6"/>
      <c r="J109" s="7"/>
      <c r="K109" s="63">
        <f t="shared" si="2"/>
        <v>0</v>
      </c>
      <c r="L109" s="6"/>
      <c r="M109" s="7"/>
    </row>
    <row r="110" ht="15.75" customHeight="1">
      <c r="A110" s="80"/>
      <c r="B110" s="79" t="s">
        <v>164</v>
      </c>
      <c r="C110" s="6"/>
      <c r="D110" s="7"/>
      <c r="E110" s="79">
        <v>20.0</v>
      </c>
      <c r="F110" s="6"/>
      <c r="G110" s="7"/>
      <c r="H110" s="82">
        <v>0.025</v>
      </c>
      <c r="I110" s="6"/>
      <c r="J110" s="7"/>
      <c r="K110" s="63">
        <f t="shared" si="2"/>
        <v>0</v>
      </c>
      <c r="L110" s="6"/>
      <c r="M110" s="7"/>
    </row>
    <row r="111" ht="15.75" customHeight="1">
      <c r="A111" s="80"/>
      <c r="B111" s="79" t="s">
        <v>164</v>
      </c>
      <c r="C111" s="6"/>
      <c r="D111" s="7"/>
      <c r="E111" s="79">
        <v>20.0</v>
      </c>
      <c r="F111" s="6"/>
      <c r="G111" s="7"/>
      <c r="H111" s="82">
        <v>0.032</v>
      </c>
      <c r="I111" s="6"/>
      <c r="J111" s="7"/>
      <c r="K111" s="63">
        <f t="shared" si="2"/>
        <v>0</v>
      </c>
      <c r="L111" s="6"/>
      <c r="M111" s="7"/>
    </row>
    <row r="112" ht="15.75" customHeight="1">
      <c r="A112" s="80"/>
      <c r="B112" s="79" t="s">
        <v>165</v>
      </c>
      <c r="C112" s="6"/>
      <c r="D112" s="7"/>
      <c r="E112" s="79">
        <v>60.0</v>
      </c>
      <c r="F112" s="6"/>
      <c r="G112" s="7"/>
      <c r="H112" s="81"/>
      <c r="I112" s="6"/>
      <c r="J112" s="7"/>
      <c r="K112" s="63">
        <f t="shared" si="2"/>
        <v>0</v>
      </c>
      <c r="L112" s="6"/>
      <c r="M112" s="7"/>
    </row>
    <row r="113" ht="15.75" customHeight="1">
      <c r="A113" s="80"/>
      <c r="B113" s="79" t="s">
        <v>166</v>
      </c>
      <c r="C113" s="6"/>
      <c r="D113" s="7"/>
      <c r="E113" s="83">
        <v>10.0</v>
      </c>
      <c r="F113" s="6"/>
      <c r="G113" s="7"/>
      <c r="H113" s="81"/>
      <c r="I113" s="6"/>
      <c r="J113" s="7"/>
      <c r="K113" s="63" t="s">
        <v>69</v>
      </c>
      <c r="L113" s="6"/>
      <c r="M113" s="7"/>
    </row>
    <row r="114" ht="15.75" customHeight="1">
      <c r="A114" s="79" t="s">
        <v>167</v>
      </c>
      <c r="B114" s="6"/>
      <c r="C114" s="6"/>
      <c r="D114" s="6"/>
      <c r="E114" s="6"/>
      <c r="F114" s="6"/>
      <c r="G114" s="6"/>
      <c r="H114" s="6"/>
      <c r="I114" s="6"/>
      <c r="J114" s="7"/>
      <c r="K114" s="63">
        <f>SUM(K106:K113)</f>
        <v>0</v>
      </c>
      <c r="L114" s="6"/>
      <c r="M114" s="7"/>
    </row>
    <row r="115" ht="15.75" customHeight="1">
      <c r="A115" s="79"/>
      <c r="B115" s="6"/>
      <c r="C115" s="6"/>
      <c r="D115" s="6"/>
      <c r="E115" s="6"/>
      <c r="F115" s="6"/>
      <c r="G115" s="6"/>
      <c r="H115" s="6"/>
      <c r="I115" s="6"/>
      <c r="J115" s="6"/>
      <c r="K115" s="6"/>
      <c r="L115" s="6"/>
      <c r="M115" s="7"/>
    </row>
    <row r="116" ht="15.75" customHeight="1">
      <c r="A116" s="62" t="s">
        <v>155</v>
      </c>
      <c r="B116" s="6"/>
      <c r="C116" s="6"/>
      <c r="D116" s="7"/>
      <c r="E116" s="69" t="str">
        <f>A33</f>
        <v>B - Calefactor 2</v>
      </c>
      <c r="F116" s="6"/>
      <c r="G116" s="6"/>
      <c r="H116" s="6"/>
      <c r="I116" s="6"/>
      <c r="J116" s="6"/>
      <c r="K116" s="6"/>
      <c r="L116" s="6"/>
      <c r="M116" s="7"/>
    </row>
    <row r="117" ht="15.75" customHeight="1">
      <c r="A117" s="78" t="s">
        <v>156</v>
      </c>
      <c r="B117" s="79" t="s">
        <v>157</v>
      </c>
      <c r="C117" s="6"/>
      <c r="D117" s="7"/>
      <c r="E117" s="79" t="s">
        <v>158</v>
      </c>
      <c r="F117" s="6"/>
      <c r="G117" s="7"/>
      <c r="H117" s="79" t="s">
        <v>159</v>
      </c>
      <c r="I117" s="6"/>
      <c r="J117" s="7"/>
      <c r="K117" s="79" t="s">
        <v>160</v>
      </c>
      <c r="L117" s="6"/>
      <c r="M117" s="7"/>
    </row>
    <row r="118" ht="15.75" customHeight="1">
      <c r="A118" s="80"/>
      <c r="B118" s="79" t="s">
        <v>161</v>
      </c>
      <c r="C118" s="6"/>
      <c r="D118" s="7"/>
      <c r="E118" s="79">
        <v>100.0</v>
      </c>
      <c r="F118" s="6"/>
      <c r="G118" s="7"/>
      <c r="H118" s="81"/>
      <c r="I118" s="6"/>
      <c r="J118" s="7"/>
      <c r="K118" s="63">
        <f t="shared" ref="K118:K125" si="3">A118*E118*H118</f>
        <v>0</v>
      </c>
      <c r="L118" s="6"/>
      <c r="M118" s="7"/>
    </row>
    <row r="119" ht="15.75" customHeight="1">
      <c r="A119" s="80"/>
      <c r="B119" s="79" t="s">
        <v>162</v>
      </c>
      <c r="C119" s="6"/>
      <c r="D119" s="7"/>
      <c r="E119" s="79">
        <v>30.0</v>
      </c>
      <c r="F119" s="6"/>
      <c r="G119" s="7"/>
      <c r="H119" s="82">
        <v>0.019</v>
      </c>
      <c r="I119" s="6"/>
      <c r="J119" s="7"/>
      <c r="K119" s="63">
        <f t="shared" si="3"/>
        <v>0</v>
      </c>
      <c r="L119" s="6"/>
      <c r="M119" s="7"/>
    </row>
    <row r="120" ht="15.75" customHeight="1">
      <c r="A120" s="80"/>
      <c r="B120" s="79" t="s">
        <v>162</v>
      </c>
      <c r="C120" s="6"/>
      <c r="D120" s="7"/>
      <c r="E120" s="79">
        <v>30.0</v>
      </c>
      <c r="F120" s="6"/>
      <c r="G120" s="7"/>
      <c r="H120" s="82">
        <v>0.025</v>
      </c>
      <c r="I120" s="6"/>
      <c r="J120" s="7"/>
      <c r="K120" s="63">
        <f t="shared" si="3"/>
        <v>0</v>
      </c>
      <c r="L120" s="6"/>
      <c r="M120" s="7"/>
    </row>
    <row r="121" ht="15.75" customHeight="1">
      <c r="A121" s="80"/>
      <c r="B121" s="79" t="s">
        <v>163</v>
      </c>
      <c r="C121" s="6"/>
      <c r="D121" s="7"/>
      <c r="E121" s="79">
        <v>14.0</v>
      </c>
      <c r="F121" s="6"/>
      <c r="G121" s="7"/>
      <c r="H121" s="81"/>
      <c r="I121" s="6"/>
      <c r="J121" s="7"/>
      <c r="K121" s="63">
        <f t="shared" si="3"/>
        <v>0</v>
      </c>
      <c r="L121" s="6"/>
      <c r="M121" s="7"/>
    </row>
    <row r="122" ht="15.75" customHeight="1">
      <c r="A122" s="80"/>
      <c r="B122" s="79" t="s">
        <v>164</v>
      </c>
      <c r="C122" s="6"/>
      <c r="D122" s="7"/>
      <c r="E122" s="79">
        <v>20.0</v>
      </c>
      <c r="F122" s="6"/>
      <c r="G122" s="7"/>
      <c r="H122" s="82">
        <v>0.025</v>
      </c>
      <c r="I122" s="6"/>
      <c r="J122" s="7"/>
      <c r="K122" s="63">
        <f t="shared" si="3"/>
        <v>0</v>
      </c>
      <c r="L122" s="6"/>
      <c r="M122" s="7"/>
    </row>
    <row r="123" ht="15.75" customHeight="1">
      <c r="A123" s="80"/>
      <c r="B123" s="79" t="s">
        <v>164</v>
      </c>
      <c r="C123" s="6"/>
      <c r="D123" s="7"/>
      <c r="E123" s="79">
        <v>20.0</v>
      </c>
      <c r="F123" s="6"/>
      <c r="G123" s="7"/>
      <c r="H123" s="82">
        <v>0.032</v>
      </c>
      <c r="I123" s="6"/>
      <c r="J123" s="7"/>
      <c r="K123" s="63">
        <f t="shared" si="3"/>
        <v>0</v>
      </c>
      <c r="L123" s="6"/>
      <c r="M123" s="7"/>
    </row>
    <row r="124" ht="15.75" customHeight="1">
      <c r="A124" s="80"/>
      <c r="B124" s="79" t="s">
        <v>165</v>
      </c>
      <c r="C124" s="6"/>
      <c r="D124" s="7"/>
      <c r="E124" s="79">
        <v>60.0</v>
      </c>
      <c r="F124" s="6"/>
      <c r="G124" s="7"/>
      <c r="H124" s="81"/>
      <c r="I124" s="6"/>
      <c r="J124" s="7"/>
      <c r="K124" s="63">
        <f t="shared" si="3"/>
        <v>0</v>
      </c>
      <c r="L124" s="6"/>
      <c r="M124" s="7"/>
    </row>
    <row r="125" ht="15.75" customHeight="1">
      <c r="A125" s="80"/>
      <c r="B125" s="79" t="s">
        <v>166</v>
      </c>
      <c r="C125" s="6"/>
      <c r="D125" s="7"/>
      <c r="E125" s="83">
        <v>10.0</v>
      </c>
      <c r="F125" s="6"/>
      <c r="G125" s="7"/>
      <c r="H125" s="81"/>
      <c r="I125" s="6"/>
      <c r="J125" s="7"/>
      <c r="K125" s="63">
        <f t="shared" si="3"/>
        <v>0</v>
      </c>
      <c r="L125" s="6"/>
      <c r="M125" s="7"/>
    </row>
    <row r="126" ht="16.5" customHeight="1">
      <c r="A126" s="79" t="s">
        <v>167</v>
      </c>
      <c r="B126" s="6"/>
      <c r="C126" s="6"/>
      <c r="D126" s="6"/>
      <c r="E126" s="6"/>
      <c r="F126" s="6"/>
      <c r="G126" s="6"/>
      <c r="H126" s="6"/>
      <c r="I126" s="6"/>
      <c r="J126" s="7"/>
      <c r="K126" s="63">
        <f>SUM(K118:K125)</f>
        <v>0</v>
      </c>
      <c r="L126" s="6"/>
      <c r="M126" s="7"/>
    </row>
    <row r="127" ht="16.5" customHeight="1">
      <c r="A127" s="79"/>
      <c r="B127" s="6"/>
      <c r="C127" s="6"/>
      <c r="D127" s="6"/>
      <c r="E127" s="6"/>
      <c r="F127" s="6"/>
      <c r="G127" s="6"/>
      <c r="H127" s="6"/>
      <c r="I127" s="6"/>
      <c r="J127" s="6"/>
      <c r="K127" s="6"/>
      <c r="L127" s="6"/>
      <c r="M127" s="7"/>
    </row>
    <row r="128" ht="16.5" customHeight="1">
      <c r="A128" s="62" t="s">
        <v>155</v>
      </c>
      <c r="B128" s="6"/>
      <c r="C128" s="6"/>
      <c r="D128" s="7"/>
      <c r="E128" s="69" t="str">
        <f>A34</f>
        <v>C - Cocina</v>
      </c>
      <c r="F128" s="6"/>
      <c r="G128" s="6"/>
      <c r="H128" s="6"/>
      <c r="I128" s="6"/>
      <c r="J128" s="6"/>
      <c r="K128" s="6"/>
      <c r="L128" s="6"/>
      <c r="M128" s="7"/>
    </row>
    <row r="129" ht="16.5" customHeight="1">
      <c r="A129" s="78" t="s">
        <v>156</v>
      </c>
      <c r="B129" s="79" t="s">
        <v>157</v>
      </c>
      <c r="C129" s="6"/>
      <c r="D129" s="7"/>
      <c r="E129" s="79" t="s">
        <v>158</v>
      </c>
      <c r="F129" s="6"/>
      <c r="G129" s="7"/>
      <c r="H129" s="79" t="s">
        <v>159</v>
      </c>
      <c r="I129" s="6"/>
      <c r="J129" s="7"/>
      <c r="K129" s="79" t="s">
        <v>160</v>
      </c>
      <c r="L129" s="6"/>
      <c r="M129" s="7"/>
    </row>
    <row r="130" ht="16.5" customHeight="1">
      <c r="A130" s="80"/>
      <c r="B130" s="79" t="s">
        <v>161</v>
      </c>
      <c r="C130" s="6"/>
      <c r="D130" s="7"/>
      <c r="E130" s="79">
        <v>100.0</v>
      </c>
      <c r="F130" s="6"/>
      <c r="G130" s="7"/>
      <c r="H130" s="81"/>
      <c r="I130" s="6"/>
      <c r="J130" s="7"/>
      <c r="K130" s="63">
        <f t="shared" ref="K130:K137" si="4">A130*E130*H130</f>
        <v>0</v>
      </c>
      <c r="L130" s="6"/>
      <c r="M130" s="7"/>
    </row>
    <row r="131" ht="16.5" customHeight="1">
      <c r="A131" s="80">
        <v>2.0</v>
      </c>
      <c r="B131" s="79" t="s">
        <v>162</v>
      </c>
      <c r="C131" s="6"/>
      <c r="D131" s="7"/>
      <c r="E131" s="79">
        <v>30.0</v>
      </c>
      <c r="F131" s="6"/>
      <c r="G131" s="7"/>
      <c r="H131" s="82">
        <v>0.019</v>
      </c>
      <c r="I131" s="6"/>
      <c r="J131" s="7"/>
      <c r="K131" s="63">
        <f t="shared" si="4"/>
        <v>1.14</v>
      </c>
      <c r="L131" s="6"/>
      <c r="M131" s="7"/>
    </row>
    <row r="132" ht="16.5" customHeight="1">
      <c r="A132" s="80">
        <v>2.0</v>
      </c>
      <c r="B132" s="79" t="s">
        <v>162</v>
      </c>
      <c r="C132" s="6"/>
      <c r="D132" s="7"/>
      <c r="E132" s="79">
        <v>30.0</v>
      </c>
      <c r="F132" s="6"/>
      <c r="G132" s="7"/>
      <c r="H132" s="82">
        <v>0.025</v>
      </c>
      <c r="I132" s="6"/>
      <c r="J132" s="7"/>
      <c r="K132" s="63">
        <f t="shared" si="4"/>
        <v>1.5</v>
      </c>
      <c r="L132" s="6"/>
      <c r="M132" s="7"/>
    </row>
    <row r="133" ht="16.5" customHeight="1">
      <c r="A133" s="80"/>
      <c r="B133" s="79" t="s">
        <v>163</v>
      </c>
      <c r="C133" s="6"/>
      <c r="D133" s="7"/>
      <c r="E133" s="79">
        <v>14.0</v>
      </c>
      <c r="F133" s="6"/>
      <c r="G133" s="7"/>
      <c r="H133" s="81"/>
      <c r="I133" s="6"/>
      <c r="J133" s="7"/>
      <c r="K133" s="63">
        <f t="shared" si="4"/>
        <v>0</v>
      </c>
      <c r="L133" s="6"/>
      <c r="M133" s="7"/>
    </row>
    <row r="134" ht="16.5" customHeight="1">
      <c r="A134" s="80"/>
      <c r="B134" s="79" t="s">
        <v>164</v>
      </c>
      <c r="C134" s="6"/>
      <c r="D134" s="7"/>
      <c r="E134" s="79">
        <v>20.0</v>
      </c>
      <c r="F134" s="6"/>
      <c r="G134" s="7"/>
      <c r="H134" s="82">
        <v>0.025</v>
      </c>
      <c r="I134" s="6"/>
      <c r="J134" s="7"/>
      <c r="K134" s="63">
        <f t="shared" si="4"/>
        <v>0</v>
      </c>
      <c r="L134" s="6"/>
      <c r="M134" s="7"/>
    </row>
    <row r="135" ht="16.5" customHeight="1">
      <c r="A135" s="80"/>
      <c r="B135" s="79" t="s">
        <v>164</v>
      </c>
      <c r="C135" s="6"/>
      <c r="D135" s="7"/>
      <c r="E135" s="79">
        <v>20.0</v>
      </c>
      <c r="F135" s="6"/>
      <c r="G135" s="7"/>
      <c r="H135" s="82">
        <v>0.032</v>
      </c>
      <c r="I135" s="6"/>
      <c r="J135" s="7"/>
      <c r="K135" s="63">
        <f t="shared" si="4"/>
        <v>0</v>
      </c>
      <c r="L135" s="6"/>
      <c r="M135" s="7"/>
    </row>
    <row r="136" ht="16.5" customHeight="1">
      <c r="A136" s="80"/>
      <c r="B136" s="79" t="s">
        <v>165</v>
      </c>
      <c r="C136" s="6"/>
      <c r="D136" s="7"/>
      <c r="E136" s="79">
        <v>60.0</v>
      </c>
      <c r="F136" s="6"/>
      <c r="G136" s="7"/>
      <c r="H136" s="81"/>
      <c r="I136" s="6"/>
      <c r="J136" s="7"/>
      <c r="K136" s="63">
        <f t="shared" si="4"/>
        <v>0</v>
      </c>
      <c r="L136" s="6"/>
      <c r="M136" s="7"/>
    </row>
    <row r="137" ht="16.5" customHeight="1">
      <c r="A137" s="80"/>
      <c r="B137" s="79" t="s">
        <v>166</v>
      </c>
      <c r="C137" s="6"/>
      <c r="D137" s="7"/>
      <c r="E137" s="83">
        <v>10.0</v>
      </c>
      <c r="F137" s="6"/>
      <c r="G137" s="7"/>
      <c r="H137" s="81"/>
      <c r="I137" s="6"/>
      <c r="J137" s="7"/>
      <c r="K137" s="63">
        <f t="shared" si="4"/>
        <v>0</v>
      </c>
      <c r="L137" s="6"/>
      <c r="M137" s="7"/>
    </row>
    <row r="138" ht="16.5" customHeight="1">
      <c r="A138" s="79" t="s">
        <v>167</v>
      </c>
      <c r="B138" s="6"/>
      <c r="C138" s="6"/>
      <c r="D138" s="6"/>
      <c r="E138" s="6"/>
      <c r="F138" s="6"/>
      <c r="G138" s="6"/>
      <c r="H138" s="6"/>
      <c r="I138" s="6"/>
      <c r="J138" s="7"/>
      <c r="K138" s="63">
        <f>SUM(K130:K137)</f>
        <v>2.64</v>
      </c>
      <c r="L138" s="6"/>
      <c r="M138" s="7"/>
    </row>
    <row r="139" ht="16.5" customHeight="1">
      <c r="A139" s="79"/>
      <c r="B139" s="6"/>
      <c r="C139" s="6"/>
      <c r="D139" s="6"/>
      <c r="E139" s="6"/>
      <c r="F139" s="6"/>
      <c r="G139" s="6"/>
      <c r="H139" s="6"/>
      <c r="I139" s="6"/>
      <c r="J139" s="6"/>
      <c r="K139" s="6"/>
      <c r="L139" s="6"/>
      <c r="M139" s="7"/>
    </row>
    <row r="140" ht="16.5" customHeight="1">
      <c r="A140" s="62" t="s">
        <v>155</v>
      </c>
      <c r="B140" s="6"/>
      <c r="C140" s="6"/>
      <c r="D140" s="7"/>
      <c r="E140" s="69" t="str">
        <f>A35</f>
        <v>C - Calefón</v>
      </c>
      <c r="F140" s="6"/>
      <c r="G140" s="6"/>
      <c r="H140" s="6"/>
      <c r="I140" s="6"/>
      <c r="J140" s="6"/>
      <c r="K140" s="6"/>
      <c r="L140" s="6"/>
      <c r="M140" s="7"/>
    </row>
    <row r="141" ht="15.75" customHeight="1">
      <c r="A141" s="78" t="s">
        <v>156</v>
      </c>
      <c r="B141" s="79" t="s">
        <v>157</v>
      </c>
      <c r="C141" s="6"/>
      <c r="D141" s="7"/>
      <c r="E141" s="79" t="s">
        <v>158</v>
      </c>
      <c r="F141" s="6"/>
      <c r="G141" s="7"/>
      <c r="H141" s="79" t="s">
        <v>159</v>
      </c>
      <c r="I141" s="6"/>
      <c r="J141" s="7"/>
      <c r="K141" s="79" t="s">
        <v>160</v>
      </c>
      <c r="L141" s="6"/>
      <c r="M141" s="7"/>
    </row>
    <row r="142" ht="15.75" customHeight="1">
      <c r="A142" s="80"/>
      <c r="B142" s="79" t="s">
        <v>161</v>
      </c>
      <c r="C142" s="6"/>
      <c r="D142" s="7"/>
      <c r="E142" s="79">
        <v>100.0</v>
      </c>
      <c r="F142" s="6"/>
      <c r="G142" s="7"/>
      <c r="H142" s="81"/>
      <c r="I142" s="6"/>
      <c r="J142" s="7"/>
      <c r="K142" s="63">
        <f t="shared" ref="K142:K149" si="5">A142*E142*H142</f>
        <v>0</v>
      </c>
      <c r="L142" s="6"/>
      <c r="M142" s="7"/>
    </row>
    <row r="143" ht="15.75" customHeight="1">
      <c r="A143" s="80">
        <v>2.0</v>
      </c>
      <c r="B143" s="79" t="s">
        <v>162</v>
      </c>
      <c r="C143" s="6"/>
      <c r="D143" s="7"/>
      <c r="E143" s="79">
        <v>30.0</v>
      </c>
      <c r="F143" s="6"/>
      <c r="G143" s="7"/>
      <c r="H143" s="82">
        <v>0.019</v>
      </c>
      <c r="I143" s="6"/>
      <c r="J143" s="7"/>
      <c r="K143" s="63">
        <f t="shared" si="5"/>
        <v>1.14</v>
      </c>
      <c r="L143" s="6"/>
      <c r="M143" s="7"/>
    </row>
    <row r="144" ht="15.75" customHeight="1">
      <c r="A144" s="80">
        <v>2.0</v>
      </c>
      <c r="B144" s="79" t="s">
        <v>162</v>
      </c>
      <c r="C144" s="6"/>
      <c r="D144" s="7"/>
      <c r="E144" s="79">
        <v>30.0</v>
      </c>
      <c r="F144" s="6"/>
      <c r="G144" s="7"/>
      <c r="H144" s="82">
        <v>0.025</v>
      </c>
      <c r="I144" s="6"/>
      <c r="J144" s="7"/>
      <c r="K144" s="63">
        <f t="shared" si="5"/>
        <v>1.5</v>
      </c>
      <c r="L144" s="6"/>
      <c r="M144" s="7"/>
    </row>
    <row r="145" ht="15.75" customHeight="1">
      <c r="A145" s="80"/>
      <c r="B145" s="79" t="s">
        <v>163</v>
      </c>
      <c r="C145" s="6"/>
      <c r="D145" s="7"/>
      <c r="E145" s="79">
        <v>14.0</v>
      </c>
      <c r="F145" s="6"/>
      <c r="G145" s="7"/>
      <c r="H145" s="81"/>
      <c r="I145" s="6"/>
      <c r="J145" s="7"/>
      <c r="K145" s="63">
        <f t="shared" si="5"/>
        <v>0</v>
      </c>
      <c r="L145" s="6"/>
      <c r="M145" s="7"/>
    </row>
    <row r="146" ht="15.75" customHeight="1">
      <c r="A146" s="80"/>
      <c r="B146" s="79" t="s">
        <v>164</v>
      </c>
      <c r="C146" s="6"/>
      <c r="D146" s="7"/>
      <c r="E146" s="79">
        <v>20.0</v>
      </c>
      <c r="F146" s="6"/>
      <c r="G146" s="7"/>
      <c r="H146" s="82">
        <v>0.025</v>
      </c>
      <c r="I146" s="6"/>
      <c r="J146" s="7"/>
      <c r="K146" s="63">
        <f t="shared" si="5"/>
        <v>0</v>
      </c>
      <c r="L146" s="6"/>
      <c r="M146" s="7"/>
    </row>
    <row r="147" ht="16.5" customHeight="1">
      <c r="A147" s="80"/>
      <c r="B147" s="79" t="s">
        <v>164</v>
      </c>
      <c r="C147" s="6"/>
      <c r="D147" s="7"/>
      <c r="E147" s="79">
        <v>20.0</v>
      </c>
      <c r="F147" s="6"/>
      <c r="G147" s="7"/>
      <c r="H147" s="82">
        <v>0.032</v>
      </c>
      <c r="I147" s="6"/>
      <c r="J147" s="7"/>
      <c r="K147" s="63">
        <f t="shared" si="5"/>
        <v>0</v>
      </c>
      <c r="L147" s="6"/>
      <c r="M147" s="7"/>
    </row>
    <row r="148" ht="16.5" customHeight="1">
      <c r="A148" s="80"/>
      <c r="B148" s="79" t="s">
        <v>165</v>
      </c>
      <c r="C148" s="6"/>
      <c r="D148" s="7"/>
      <c r="E148" s="79">
        <v>60.0</v>
      </c>
      <c r="F148" s="6"/>
      <c r="G148" s="7"/>
      <c r="H148" s="81"/>
      <c r="I148" s="6"/>
      <c r="J148" s="7"/>
      <c r="K148" s="63">
        <f t="shared" si="5"/>
        <v>0</v>
      </c>
      <c r="L148" s="6"/>
      <c r="M148" s="7"/>
    </row>
    <row r="149" ht="16.5" customHeight="1">
      <c r="A149" s="80"/>
      <c r="B149" s="79" t="s">
        <v>166</v>
      </c>
      <c r="C149" s="6"/>
      <c r="D149" s="7"/>
      <c r="E149" s="83">
        <v>10.0</v>
      </c>
      <c r="F149" s="6"/>
      <c r="G149" s="7"/>
      <c r="H149" s="81"/>
      <c r="I149" s="6"/>
      <c r="J149" s="7"/>
      <c r="K149" s="63">
        <f t="shared" si="5"/>
        <v>0</v>
      </c>
      <c r="L149" s="6"/>
      <c r="M149" s="7"/>
      <c r="O149" s="22"/>
    </row>
    <row r="150" ht="15.75" customHeight="1">
      <c r="A150" s="79" t="s">
        <v>167</v>
      </c>
      <c r="B150" s="6"/>
      <c r="C150" s="6"/>
      <c r="D150" s="6"/>
      <c r="E150" s="6"/>
      <c r="F150" s="6"/>
      <c r="G150" s="6"/>
      <c r="H150" s="6"/>
      <c r="I150" s="6"/>
      <c r="J150" s="7"/>
      <c r="K150" s="63">
        <f>SUM(K142:K149)</f>
        <v>2.64</v>
      </c>
      <c r="L150" s="6"/>
      <c r="M150" s="7"/>
    </row>
    <row r="151" ht="15.75" customHeight="1">
      <c r="A151" s="22"/>
    </row>
    <row r="152" ht="15.75" customHeight="1">
      <c r="A152" s="62" t="s">
        <v>155</v>
      </c>
      <c r="B152" s="6"/>
      <c r="C152" s="6"/>
      <c r="D152" s="7"/>
      <c r="E152" s="69" t="str">
        <f>A36</f>
        <v>Medidor - A</v>
      </c>
      <c r="F152" s="6"/>
      <c r="G152" s="6"/>
      <c r="H152" s="6"/>
      <c r="I152" s="6"/>
      <c r="J152" s="6"/>
      <c r="K152" s="6"/>
      <c r="L152" s="6"/>
      <c r="M152" s="7"/>
    </row>
    <row r="153" ht="15.75" customHeight="1">
      <c r="A153" s="78" t="s">
        <v>156</v>
      </c>
      <c r="B153" s="79" t="s">
        <v>157</v>
      </c>
      <c r="C153" s="6"/>
      <c r="D153" s="7"/>
      <c r="E153" s="79" t="s">
        <v>158</v>
      </c>
      <c r="F153" s="6"/>
      <c r="G153" s="7"/>
      <c r="H153" s="79" t="s">
        <v>159</v>
      </c>
      <c r="I153" s="6"/>
      <c r="J153" s="7"/>
      <c r="K153" s="79" t="s">
        <v>160</v>
      </c>
      <c r="L153" s="6"/>
      <c r="M153" s="7"/>
    </row>
    <row r="154" ht="15.75" customHeight="1">
      <c r="A154" s="80"/>
      <c r="B154" s="79" t="s">
        <v>161</v>
      </c>
      <c r="C154" s="6"/>
      <c r="D154" s="7"/>
      <c r="E154" s="79">
        <v>100.0</v>
      </c>
      <c r="F154" s="6"/>
      <c r="G154" s="7"/>
      <c r="H154" s="81"/>
      <c r="I154" s="6"/>
      <c r="J154" s="7"/>
      <c r="K154" s="63">
        <f t="shared" ref="K154:K161" si="6">A154*E154*H154</f>
        <v>0</v>
      </c>
      <c r="L154" s="6"/>
      <c r="M154" s="7"/>
    </row>
    <row r="155" ht="15.75" customHeight="1">
      <c r="A155" s="80">
        <v>2.0</v>
      </c>
      <c r="B155" s="79" t="s">
        <v>162</v>
      </c>
      <c r="C155" s="6"/>
      <c r="D155" s="7"/>
      <c r="E155" s="79">
        <v>30.0</v>
      </c>
      <c r="F155" s="6"/>
      <c r="G155" s="7"/>
      <c r="H155" s="82">
        <v>0.019</v>
      </c>
      <c r="I155" s="6"/>
      <c r="J155" s="7"/>
      <c r="K155" s="63">
        <f t="shared" si="6"/>
        <v>1.14</v>
      </c>
      <c r="L155" s="6"/>
      <c r="M155" s="7"/>
    </row>
    <row r="156" ht="15.75" customHeight="1">
      <c r="A156" s="80">
        <v>2.0</v>
      </c>
      <c r="B156" s="79" t="s">
        <v>162</v>
      </c>
      <c r="C156" s="6"/>
      <c r="D156" s="7"/>
      <c r="E156" s="79">
        <v>30.0</v>
      </c>
      <c r="F156" s="6"/>
      <c r="G156" s="7"/>
      <c r="H156" s="82">
        <v>0.025</v>
      </c>
      <c r="I156" s="6"/>
      <c r="J156" s="7"/>
      <c r="K156" s="63">
        <f t="shared" si="6"/>
        <v>1.5</v>
      </c>
      <c r="L156" s="6"/>
      <c r="M156" s="7"/>
    </row>
    <row r="157" ht="15.75" customHeight="1">
      <c r="A157" s="80"/>
      <c r="B157" s="79" t="s">
        <v>163</v>
      </c>
      <c r="C157" s="6"/>
      <c r="D157" s="7"/>
      <c r="E157" s="79">
        <v>14.0</v>
      </c>
      <c r="F157" s="6"/>
      <c r="G157" s="7"/>
      <c r="H157" s="81"/>
      <c r="I157" s="6"/>
      <c r="J157" s="7"/>
      <c r="K157" s="63">
        <f t="shared" si="6"/>
        <v>0</v>
      </c>
      <c r="L157" s="6"/>
      <c r="M157" s="7"/>
    </row>
    <row r="158" ht="15.75" customHeight="1">
      <c r="A158" s="80"/>
      <c r="B158" s="79" t="s">
        <v>164</v>
      </c>
      <c r="C158" s="6"/>
      <c r="D158" s="7"/>
      <c r="E158" s="79">
        <v>20.0</v>
      </c>
      <c r="F158" s="6"/>
      <c r="G158" s="7"/>
      <c r="H158" s="82">
        <v>0.025</v>
      </c>
      <c r="I158" s="6"/>
      <c r="J158" s="7"/>
      <c r="K158" s="63">
        <f t="shared" si="6"/>
        <v>0</v>
      </c>
      <c r="L158" s="6"/>
      <c r="M158" s="7"/>
    </row>
    <row r="159" ht="15.75" customHeight="1">
      <c r="A159" s="80"/>
      <c r="B159" s="79" t="s">
        <v>164</v>
      </c>
      <c r="C159" s="6"/>
      <c r="D159" s="7"/>
      <c r="E159" s="79">
        <v>20.0</v>
      </c>
      <c r="F159" s="6"/>
      <c r="G159" s="7"/>
      <c r="H159" s="82">
        <v>0.032</v>
      </c>
      <c r="I159" s="6"/>
      <c r="J159" s="7"/>
      <c r="K159" s="63">
        <f t="shared" si="6"/>
        <v>0</v>
      </c>
      <c r="L159" s="6"/>
      <c r="M159" s="7"/>
    </row>
    <row r="160" ht="15.75" customHeight="1">
      <c r="A160" s="80"/>
      <c r="B160" s="79" t="s">
        <v>165</v>
      </c>
      <c r="C160" s="6"/>
      <c r="D160" s="7"/>
      <c r="E160" s="79">
        <v>60.0</v>
      </c>
      <c r="F160" s="6"/>
      <c r="G160" s="7"/>
      <c r="H160" s="81"/>
      <c r="I160" s="6"/>
      <c r="J160" s="7"/>
      <c r="K160" s="63">
        <f t="shared" si="6"/>
        <v>0</v>
      </c>
      <c r="L160" s="6"/>
      <c r="M160" s="7"/>
    </row>
    <row r="161" ht="15.75" customHeight="1">
      <c r="A161" s="80"/>
      <c r="B161" s="79" t="s">
        <v>166</v>
      </c>
      <c r="C161" s="6"/>
      <c r="D161" s="7"/>
      <c r="E161" s="83">
        <v>10.0</v>
      </c>
      <c r="F161" s="6"/>
      <c r="G161" s="7"/>
      <c r="H161" s="81"/>
      <c r="I161" s="6"/>
      <c r="J161" s="7"/>
      <c r="K161" s="63">
        <f t="shared" si="6"/>
        <v>0</v>
      </c>
      <c r="L161" s="6"/>
      <c r="M161" s="7"/>
    </row>
    <row r="162" ht="15.75" customHeight="1">
      <c r="A162" s="79" t="s">
        <v>167</v>
      </c>
      <c r="B162" s="6"/>
      <c r="C162" s="6"/>
      <c r="D162" s="6"/>
      <c r="E162" s="6"/>
      <c r="F162" s="6"/>
      <c r="G162" s="6"/>
      <c r="H162" s="6"/>
      <c r="I162" s="6"/>
      <c r="J162" s="7"/>
      <c r="K162" s="63">
        <f>SUM(K154:K161)</f>
        <v>2.64</v>
      </c>
      <c r="L162" s="6"/>
      <c r="M162" s="7"/>
    </row>
    <row r="163" ht="15.75" customHeight="1">
      <c r="A163" s="79"/>
      <c r="B163" s="6"/>
      <c r="C163" s="6"/>
      <c r="D163" s="6"/>
      <c r="E163" s="6"/>
      <c r="F163" s="6"/>
      <c r="G163" s="6"/>
      <c r="H163" s="6"/>
      <c r="I163" s="6"/>
      <c r="J163" s="6"/>
      <c r="K163" s="6"/>
      <c r="L163" s="6"/>
      <c r="M163" s="7"/>
    </row>
    <row r="164" ht="15.75" customHeight="1">
      <c r="A164" s="62" t="s">
        <v>155</v>
      </c>
      <c r="B164" s="6"/>
      <c r="C164" s="6"/>
      <c r="D164" s="7"/>
      <c r="E164" s="69" t="str">
        <f>A37</f>
        <v>A - B</v>
      </c>
      <c r="F164" s="6"/>
      <c r="G164" s="6"/>
      <c r="H164" s="6"/>
      <c r="I164" s="6"/>
      <c r="J164" s="6"/>
      <c r="K164" s="6"/>
      <c r="L164" s="6"/>
      <c r="M164" s="7"/>
    </row>
    <row r="165" ht="15.75" customHeight="1">
      <c r="A165" s="78" t="s">
        <v>156</v>
      </c>
      <c r="B165" s="79" t="s">
        <v>157</v>
      </c>
      <c r="C165" s="6"/>
      <c r="D165" s="7"/>
      <c r="E165" s="79" t="s">
        <v>158</v>
      </c>
      <c r="F165" s="6"/>
      <c r="G165" s="7"/>
      <c r="H165" s="79" t="s">
        <v>159</v>
      </c>
      <c r="I165" s="6"/>
      <c r="J165" s="7"/>
      <c r="K165" s="79" t="s">
        <v>160</v>
      </c>
      <c r="L165" s="6"/>
      <c r="M165" s="7"/>
    </row>
    <row r="166" ht="15.75" customHeight="1">
      <c r="A166" s="80"/>
      <c r="B166" s="79" t="s">
        <v>161</v>
      </c>
      <c r="C166" s="6"/>
      <c r="D166" s="7"/>
      <c r="E166" s="79">
        <v>100.0</v>
      </c>
      <c r="F166" s="6"/>
      <c r="G166" s="7"/>
      <c r="H166" s="81"/>
      <c r="I166" s="6"/>
      <c r="J166" s="7"/>
      <c r="K166" s="63">
        <f t="shared" ref="K166:K173" si="7">A166*E166*H166</f>
        <v>0</v>
      </c>
      <c r="L166" s="6"/>
      <c r="M166" s="7"/>
    </row>
    <row r="167" ht="15.75" customHeight="1">
      <c r="A167" s="80">
        <v>2.0</v>
      </c>
      <c r="B167" s="79" t="s">
        <v>162</v>
      </c>
      <c r="C167" s="6"/>
      <c r="D167" s="7"/>
      <c r="E167" s="79">
        <v>30.0</v>
      </c>
      <c r="F167" s="6"/>
      <c r="G167" s="7"/>
      <c r="H167" s="82">
        <v>0.019</v>
      </c>
      <c r="I167" s="6"/>
      <c r="J167" s="7"/>
      <c r="K167" s="63">
        <f t="shared" si="7"/>
        <v>1.14</v>
      </c>
      <c r="L167" s="6"/>
      <c r="M167" s="7"/>
    </row>
    <row r="168" ht="15.75" customHeight="1">
      <c r="A168" s="80">
        <v>2.0</v>
      </c>
      <c r="B168" s="79" t="s">
        <v>162</v>
      </c>
      <c r="C168" s="6"/>
      <c r="D168" s="7"/>
      <c r="E168" s="79">
        <v>30.0</v>
      </c>
      <c r="F168" s="6"/>
      <c r="G168" s="7"/>
      <c r="H168" s="82">
        <v>0.025</v>
      </c>
      <c r="I168" s="6"/>
      <c r="J168" s="7"/>
      <c r="K168" s="63">
        <f t="shared" si="7"/>
        <v>1.5</v>
      </c>
      <c r="L168" s="6"/>
      <c r="M168" s="7"/>
    </row>
    <row r="169" ht="15.75" customHeight="1">
      <c r="A169" s="80"/>
      <c r="B169" s="79" t="s">
        <v>163</v>
      </c>
      <c r="C169" s="6"/>
      <c r="D169" s="7"/>
      <c r="E169" s="79">
        <v>14.0</v>
      </c>
      <c r="F169" s="6"/>
      <c r="G169" s="7"/>
      <c r="H169" s="81"/>
      <c r="I169" s="6"/>
      <c r="J169" s="7"/>
      <c r="K169" s="63">
        <f t="shared" si="7"/>
        <v>0</v>
      </c>
      <c r="L169" s="6"/>
      <c r="M169" s="7"/>
    </row>
    <row r="170" ht="15.75" customHeight="1">
      <c r="A170" s="80"/>
      <c r="B170" s="79" t="s">
        <v>164</v>
      </c>
      <c r="C170" s="6"/>
      <c r="D170" s="7"/>
      <c r="E170" s="79">
        <v>20.0</v>
      </c>
      <c r="F170" s="6"/>
      <c r="G170" s="7"/>
      <c r="H170" s="82">
        <v>0.025</v>
      </c>
      <c r="I170" s="6"/>
      <c r="J170" s="7"/>
      <c r="K170" s="63">
        <f t="shared" si="7"/>
        <v>0</v>
      </c>
      <c r="L170" s="6"/>
      <c r="M170" s="7"/>
    </row>
    <row r="171" ht="15.75" customHeight="1">
      <c r="A171" s="80"/>
      <c r="B171" s="79" t="s">
        <v>164</v>
      </c>
      <c r="C171" s="6"/>
      <c r="D171" s="7"/>
      <c r="E171" s="79">
        <v>20.0</v>
      </c>
      <c r="F171" s="6"/>
      <c r="G171" s="7"/>
      <c r="H171" s="82">
        <v>0.032</v>
      </c>
      <c r="I171" s="6"/>
      <c r="J171" s="7"/>
      <c r="K171" s="63">
        <f t="shared" si="7"/>
        <v>0</v>
      </c>
      <c r="L171" s="6"/>
      <c r="M171" s="7"/>
    </row>
    <row r="172" ht="15.75" customHeight="1">
      <c r="A172" s="80"/>
      <c r="B172" s="79" t="s">
        <v>165</v>
      </c>
      <c r="C172" s="6"/>
      <c r="D172" s="7"/>
      <c r="E172" s="79">
        <v>60.0</v>
      </c>
      <c r="F172" s="6"/>
      <c r="G172" s="7"/>
      <c r="H172" s="81"/>
      <c r="I172" s="6"/>
      <c r="J172" s="7"/>
      <c r="K172" s="63">
        <f t="shared" si="7"/>
        <v>0</v>
      </c>
      <c r="L172" s="6"/>
      <c r="M172" s="7"/>
    </row>
    <row r="173" ht="15.75" customHeight="1">
      <c r="A173" s="80"/>
      <c r="B173" s="79" t="s">
        <v>166</v>
      </c>
      <c r="C173" s="6"/>
      <c r="D173" s="7"/>
      <c r="E173" s="83">
        <v>10.0</v>
      </c>
      <c r="F173" s="6"/>
      <c r="G173" s="7"/>
      <c r="H173" s="81"/>
      <c r="I173" s="6"/>
      <c r="J173" s="7"/>
      <c r="K173" s="63">
        <f t="shared" si="7"/>
        <v>0</v>
      </c>
      <c r="L173" s="6"/>
      <c r="M173" s="7"/>
    </row>
    <row r="174" ht="15.75" customHeight="1">
      <c r="A174" s="79" t="s">
        <v>167</v>
      </c>
      <c r="B174" s="6"/>
      <c r="C174" s="6"/>
      <c r="D174" s="6"/>
      <c r="E174" s="6"/>
      <c r="F174" s="6"/>
      <c r="G174" s="6"/>
      <c r="H174" s="6"/>
      <c r="I174" s="6"/>
      <c r="J174" s="7"/>
      <c r="K174" s="63">
        <f>SUM(K166:K173)</f>
        <v>2.64</v>
      </c>
      <c r="L174" s="6"/>
      <c r="M174" s="7"/>
    </row>
    <row r="175" ht="15.75" customHeight="1">
      <c r="A175" s="79"/>
      <c r="B175" s="6"/>
      <c r="C175" s="6"/>
      <c r="D175" s="6"/>
      <c r="E175" s="6"/>
      <c r="F175" s="6"/>
      <c r="G175" s="6"/>
      <c r="H175" s="6"/>
      <c r="I175" s="6"/>
      <c r="J175" s="6"/>
      <c r="K175" s="6"/>
      <c r="L175" s="6"/>
      <c r="M175" s="7"/>
    </row>
    <row r="176" ht="15.75" customHeight="1">
      <c r="A176" s="62" t="s">
        <v>155</v>
      </c>
      <c r="B176" s="6"/>
      <c r="C176" s="6"/>
      <c r="D176" s="7"/>
      <c r="E176" s="69" t="str">
        <f>A38</f>
        <v>B - C</v>
      </c>
      <c r="F176" s="6"/>
      <c r="G176" s="6"/>
      <c r="H176" s="6"/>
      <c r="I176" s="6"/>
      <c r="J176" s="6"/>
      <c r="K176" s="6"/>
      <c r="L176" s="6"/>
      <c r="M176" s="7"/>
    </row>
    <row r="177" ht="15.75" customHeight="1">
      <c r="A177" s="78" t="s">
        <v>156</v>
      </c>
      <c r="B177" s="79" t="s">
        <v>157</v>
      </c>
      <c r="C177" s="6"/>
      <c r="D177" s="7"/>
      <c r="E177" s="79" t="s">
        <v>158</v>
      </c>
      <c r="F177" s="6"/>
      <c r="G177" s="7"/>
      <c r="H177" s="79" t="s">
        <v>159</v>
      </c>
      <c r="I177" s="6"/>
      <c r="J177" s="7"/>
      <c r="K177" s="79" t="s">
        <v>160</v>
      </c>
      <c r="L177" s="6"/>
      <c r="M177" s="7"/>
    </row>
    <row r="178" ht="15.75" customHeight="1">
      <c r="A178" s="80"/>
      <c r="B178" s="79" t="s">
        <v>161</v>
      </c>
      <c r="C178" s="6"/>
      <c r="D178" s="7"/>
      <c r="E178" s="79">
        <v>100.0</v>
      </c>
      <c r="F178" s="6"/>
      <c r="G178" s="7"/>
      <c r="H178" s="81"/>
      <c r="I178" s="6"/>
      <c r="J178" s="7"/>
      <c r="K178" s="63">
        <f t="shared" ref="K178:K185" si="8">A178*E178*H178</f>
        <v>0</v>
      </c>
      <c r="L178" s="6"/>
      <c r="M178" s="7"/>
    </row>
    <row r="179" ht="15.75" customHeight="1">
      <c r="A179" s="80">
        <v>2.0</v>
      </c>
      <c r="B179" s="79" t="s">
        <v>162</v>
      </c>
      <c r="C179" s="6"/>
      <c r="D179" s="7"/>
      <c r="E179" s="79">
        <v>30.0</v>
      </c>
      <c r="F179" s="6"/>
      <c r="G179" s="7"/>
      <c r="H179" s="82">
        <v>0.019</v>
      </c>
      <c r="I179" s="6"/>
      <c r="J179" s="7"/>
      <c r="K179" s="63">
        <f t="shared" si="8"/>
        <v>1.14</v>
      </c>
      <c r="L179" s="6"/>
      <c r="M179" s="7"/>
    </row>
    <row r="180" ht="15.75" customHeight="1">
      <c r="A180" s="80">
        <v>2.0</v>
      </c>
      <c r="B180" s="79" t="s">
        <v>162</v>
      </c>
      <c r="C180" s="6"/>
      <c r="D180" s="7"/>
      <c r="E180" s="79">
        <v>30.0</v>
      </c>
      <c r="F180" s="6"/>
      <c r="G180" s="7"/>
      <c r="H180" s="82">
        <v>0.025</v>
      </c>
      <c r="I180" s="6"/>
      <c r="J180" s="7"/>
      <c r="K180" s="63">
        <f t="shared" si="8"/>
        <v>1.5</v>
      </c>
      <c r="L180" s="6"/>
      <c r="M180" s="7"/>
    </row>
    <row r="181" ht="15.75" customHeight="1">
      <c r="A181" s="80"/>
      <c r="B181" s="79" t="s">
        <v>163</v>
      </c>
      <c r="C181" s="6"/>
      <c r="D181" s="7"/>
      <c r="E181" s="79">
        <v>14.0</v>
      </c>
      <c r="F181" s="6"/>
      <c r="G181" s="7"/>
      <c r="H181" s="81"/>
      <c r="I181" s="6"/>
      <c r="J181" s="7"/>
      <c r="K181" s="63">
        <f t="shared" si="8"/>
        <v>0</v>
      </c>
      <c r="L181" s="6"/>
      <c r="M181" s="7"/>
    </row>
    <row r="182" ht="15.75" customHeight="1">
      <c r="A182" s="80"/>
      <c r="B182" s="79" t="s">
        <v>164</v>
      </c>
      <c r="C182" s="6"/>
      <c r="D182" s="7"/>
      <c r="E182" s="79">
        <v>20.0</v>
      </c>
      <c r="F182" s="6"/>
      <c r="G182" s="7"/>
      <c r="H182" s="82">
        <v>0.025</v>
      </c>
      <c r="I182" s="6"/>
      <c r="J182" s="7"/>
      <c r="K182" s="63">
        <f t="shared" si="8"/>
        <v>0</v>
      </c>
      <c r="L182" s="6"/>
      <c r="M182" s="7"/>
    </row>
    <row r="183" ht="15.75" customHeight="1">
      <c r="A183" s="80"/>
      <c r="B183" s="79" t="s">
        <v>164</v>
      </c>
      <c r="C183" s="6"/>
      <c r="D183" s="7"/>
      <c r="E183" s="79">
        <v>20.0</v>
      </c>
      <c r="F183" s="6"/>
      <c r="G183" s="7"/>
      <c r="H183" s="82">
        <v>0.032</v>
      </c>
      <c r="I183" s="6"/>
      <c r="J183" s="7"/>
      <c r="K183" s="63">
        <f t="shared" si="8"/>
        <v>0</v>
      </c>
      <c r="L183" s="6"/>
      <c r="M183" s="7"/>
    </row>
    <row r="184" ht="15.75" customHeight="1">
      <c r="A184" s="80"/>
      <c r="B184" s="79" t="s">
        <v>165</v>
      </c>
      <c r="C184" s="6"/>
      <c r="D184" s="7"/>
      <c r="E184" s="79">
        <v>60.0</v>
      </c>
      <c r="F184" s="6"/>
      <c r="G184" s="7"/>
      <c r="H184" s="81"/>
      <c r="I184" s="6"/>
      <c r="J184" s="7"/>
      <c r="K184" s="63">
        <f t="shared" si="8"/>
        <v>0</v>
      </c>
      <c r="L184" s="6"/>
      <c r="M184" s="7"/>
    </row>
    <row r="185" ht="15.75" customHeight="1">
      <c r="A185" s="80"/>
      <c r="B185" s="79" t="s">
        <v>166</v>
      </c>
      <c r="C185" s="6"/>
      <c r="D185" s="7"/>
      <c r="E185" s="83">
        <v>10.0</v>
      </c>
      <c r="F185" s="6"/>
      <c r="G185" s="7"/>
      <c r="H185" s="81"/>
      <c r="I185" s="6"/>
      <c r="J185" s="7"/>
      <c r="K185" s="63">
        <f t="shared" si="8"/>
        <v>0</v>
      </c>
      <c r="L185" s="6"/>
      <c r="M185" s="7"/>
    </row>
    <row r="186" ht="15.75" customHeight="1">
      <c r="A186" s="79" t="s">
        <v>167</v>
      </c>
      <c r="B186" s="6"/>
      <c r="C186" s="6"/>
      <c r="D186" s="6"/>
      <c r="E186" s="6"/>
      <c r="F186" s="6"/>
      <c r="G186" s="6"/>
      <c r="H186" s="6"/>
      <c r="I186" s="6"/>
      <c r="J186" s="7"/>
      <c r="K186" s="63">
        <f>SUM(K178:K185)</f>
        <v>2.64</v>
      </c>
      <c r="L186" s="6"/>
      <c r="M186" s="7"/>
    </row>
    <row r="187" ht="15.75" customHeight="1">
      <c r="A187" s="79"/>
      <c r="B187" s="6"/>
      <c r="C187" s="6"/>
      <c r="D187" s="6"/>
      <c r="E187" s="6"/>
      <c r="F187" s="6"/>
      <c r="G187" s="6"/>
      <c r="H187" s="6"/>
      <c r="I187" s="6"/>
      <c r="J187" s="6"/>
      <c r="K187" s="6"/>
      <c r="L187" s="6"/>
      <c r="M187" s="7"/>
    </row>
    <row r="188" ht="15.75" customHeight="1">
      <c r="A188" s="62" t="s">
        <v>155</v>
      </c>
      <c r="B188" s="6"/>
      <c r="C188" s="6"/>
      <c r="D188" s="7"/>
      <c r="E188" s="69"/>
      <c r="F188" s="6"/>
      <c r="G188" s="6"/>
      <c r="H188" s="6"/>
      <c r="I188" s="6"/>
      <c r="J188" s="6"/>
      <c r="K188" s="6"/>
      <c r="L188" s="6"/>
      <c r="M188" s="7"/>
    </row>
    <row r="189" ht="15.75" customHeight="1">
      <c r="A189" s="78" t="s">
        <v>156</v>
      </c>
      <c r="B189" s="79" t="s">
        <v>157</v>
      </c>
      <c r="C189" s="6"/>
      <c r="D189" s="7"/>
      <c r="E189" s="79" t="s">
        <v>158</v>
      </c>
      <c r="F189" s="6"/>
      <c r="G189" s="7"/>
      <c r="H189" s="79" t="s">
        <v>159</v>
      </c>
      <c r="I189" s="6"/>
      <c r="J189" s="7"/>
      <c r="K189" s="79" t="s">
        <v>160</v>
      </c>
      <c r="L189" s="6"/>
      <c r="M189" s="7"/>
    </row>
    <row r="190" ht="15.75" customHeight="1">
      <c r="A190" s="80"/>
      <c r="B190" s="79" t="s">
        <v>161</v>
      </c>
      <c r="C190" s="6"/>
      <c r="D190" s="7"/>
      <c r="E190" s="79">
        <v>100.0</v>
      </c>
      <c r="F190" s="6"/>
      <c r="G190" s="7"/>
      <c r="H190" s="81"/>
      <c r="I190" s="6"/>
      <c r="J190" s="7"/>
      <c r="K190" s="63">
        <f t="shared" ref="K190:K197" si="9">A190*E190*H190</f>
        <v>0</v>
      </c>
      <c r="L190" s="6"/>
      <c r="M190" s="7"/>
    </row>
    <row r="191" ht="15.75" customHeight="1">
      <c r="A191" s="80">
        <v>2.0</v>
      </c>
      <c r="B191" s="79" t="s">
        <v>162</v>
      </c>
      <c r="C191" s="6"/>
      <c r="D191" s="7"/>
      <c r="E191" s="79">
        <v>30.0</v>
      </c>
      <c r="F191" s="6"/>
      <c r="G191" s="7"/>
      <c r="H191" s="82">
        <v>0.019</v>
      </c>
      <c r="I191" s="6"/>
      <c r="J191" s="7"/>
      <c r="K191" s="63">
        <f t="shared" si="9"/>
        <v>1.14</v>
      </c>
      <c r="L191" s="6"/>
      <c r="M191" s="7"/>
    </row>
    <row r="192" ht="15.75" customHeight="1">
      <c r="A192" s="80">
        <v>2.0</v>
      </c>
      <c r="B192" s="79" t="s">
        <v>162</v>
      </c>
      <c r="C192" s="6"/>
      <c r="D192" s="7"/>
      <c r="E192" s="79">
        <v>30.0</v>
      </c>
      <c r="F192" s="6"/>
      <c r="G192" s="7"/>
      <c r="H192" s="82">
        <v>0.025</v>
      </c>
      <c r="I192" s="6"/>
      <c r="J192" s="7"/>
      <c r="K192" s="63">
        <f t="shared" si="9"/>
        <v>1.5</v>
      </c>
      <c r="L192" s="6"/>
      <c r="M192" s="7"/>
    </row>
    <row r="193" ht="15.75" customHeight="1">
      <c r="A193" s="80"/>
      <c r="B193" s="79" t="s">
        <v>163</v>
      </c>
      <c r="C193" s="6"/>
      <c r="D193" s="7"/>
      <c r="E193" s="79">
        <v>14.0</v>
      </c>
      <c r="F193" s="6"/>
      <c r="G193" s="7"/>
      <c r="H193" s="81"/>
      <c r="I193" s="6"/>
      <c r="J193" s="7"/>
      <c r="K193" s="63">
        <f t="shared" si="9"/>
        <v>0</v>
      </c>
      <c r="L193" s="6"/>
      <c r="M193" s="7"/>
    </row>
    <row r="194" ht="15.75" customHeight="1">
      <c r="A194" s="80"/>
      <c r="B194" s="79" t="s">
        <v>164</v>
      </c>
      <c r="C194" s="6"/>
      <c r="D194" s="7"/>
      <c r="E194" s="79">
        <v>20.0</v>
      </c>
      <c r="F194" s="6"/>
      <c r="G194" s="7"/>
      <c r="H194" s="82">
        <v>0.025</v>
      </c>
      <c r="I194" s="6"/>
      <c r="J194" s="7"/>
      <c r="K194" s="63">
        <f t="shared" si="9"/>
        <v>0</v>
      </c>
      <c r="L194" s="6"/>
      <c r="M194" s="7"/>
    </row>
    <row r="195" ht="15.75" customHeight="1">
      <c r="A195" s="80"/>
      <c r="B195" s="79" t="s">
        <v>164</v>
      </c>
      <c r="C195" s="6"/>
      <c r="D195" s="7"/>
      <c r="E195" s="79">
        <v>20.0</v>
      </c>
      <c r="F195" s="6"/>
      <c r="G195" s="7"/>
      <c r="H195" s="82">
        <v>0.032</v>
      </c>
      <c r="I195" s="6"/>
      <c r="J195" s="7"/>
      <c r="K195" s="63">
        <f t="shared" si="9"/>
        <v>0</v>
      </c>
      <c r="L195" s="6"/>
      <c r="M195" s="7"/>
    </row>
    <row r="196" ht="15.75" customHeight="1">
      <c r="A196" s="80"/>
      <c r="B196" s="79" t="s">
        <v>165</v>
      </c>
      <c r="C196" s="6"/>
      <c r="D196" s="7"/>
      <c r="E196" s="79">
        <v>60.0</v>
      </c>
      <c r="F196" s="6"/>
      <c r="G196" s="7"/>
      <c r="H196" s="81"/>
      <c r="I196" s="6"/>
      <c r="J196" s="7"/>
      <c r="K196" s="63">
        <f t="shared" si="9"/>
        <v>0</v>
      </c>
      <c r="L196" s="6"/>
      <c r="M196" s="7"/>
    </row>
    <row r="197" ht="15.75" customHeight="1">
      <c r="A197" s="80"/>
      <c r="B197" s="79" t="s">
        <v>166</v>
      </c>
      <c r="C197" s="6"/>
      <c r="D197" s="7"/>
      <c r="E197" s="83">
        <v>10.0</v>
      </c>
      <c r="F197" s="6"/>
      <c r="G197" s="7"/>
      <c r="H197" s="81"/>
      <c r="I197" s="6"/>
      <c r="J197" s="7"/>
      <c r="K197" s="63">
        <f t="shared" si="9"/>
        <v>0</v>
      </c>
      <c r="L197" s="6"/>
      <c r="M197" s="7"/>
    </row>
    <row r="198" ht="15.75" customHeight="1">
      <c r="A198" s="79" t="s">
        <v>167</v>
      </c>
      <c r="B198" s="6"/>
      <c r="C198" s="6"/>
      <c r="D198" s="6"/>
      <c r="E198" s="6"/>
      <c r="F198" s="6"/>
      <c r="G198" s="6"/>
      <c r="H198" s="6"/>
      <c r="I198" s="6"/>
      <c r="J198" s="7"/>
      <c r="K198" s="63">
        <f>SUM(K190:K197)</f>
        <v>2.64</v>
      </c>
      <c r="L198" s="6"/>
      <c r="M198" s="7"/>
    </row>
    <row r="199" ht="15.75" customHeight="1">
      <c r="A199" s="79"/>
      <c r="B199" s="6"/>
      <c r="C199" s="6"/>
      <c r="D199" s="6"/>
      <c r="E199" s="6"/>
      <c r="F199" s="6"/>
      <c r="G199" s="6"/>
      <c r="H199" s="6"/>
      <c r="I199" s="6"/>
      <c r="J199" s="6"/>
      <c r="K199" s="6"/>
      <c r="L199" s="6"/>
      <c r="M199" s="7"/>
    </row>
    <row r="200" ht="15.75" customHeight="1">
      <c r="A200" s="62" t="s">
        <v>155</v>
      </c>
      <c r="B200" s="6"/>
      <c r="C200" s="6"/>
      <c r="D200" s="7"/>
      <c r="E200" s="69" t="str">
        <f>A40</f>
        <v>-</v>
      </c>
      <c r="F200" s="6"/>
      <c r="G200" s="6"/>
      <c r="H200" s="6"/>
      <c r="I200" s="6"/>
      <c r="J200" s="6"/>
      <c r="K200" s="6"/>
      <c r="L200" s="6"/>
      <c r="M200" s="7"/>
    </row>
    <row r="201" ht="15.75" customHeight="1">
      <c r="A201" s="78" t="s">
        <v>156</v>
      </c>
      <c r="B201" s="79" t="s">
        <v>157</v>
      </c>
      <c r="C201" s="6"/>
      <c r="D201" s="7"/>
      <c r="E201" s="79" t="s">
        <v>158</v>
      </c>
      <c r="F201" s="6"/>
      <c r="G201" s="7"/>
      <c r="H201" s="79" t="s">
        <v>159</v>
      </c>
      <c r="I201" s="6"/>
      <c r="J201" s="7"/>
      <c r="K201" s="79" t="s">
        <v>160</v>
      </c>
      <c r="L201" s="6"/>
      <c r="M201" s="7"/>
    </row>
    <row r="202" ht="15.75" customHeight="1">
      <c r="A202" s="80"/>
      <c r="B202" s="79" t="s">
        <v>161</v>
      </c>
      <c r="C202" s="6"/>
      <c r="D202" s="7"/>
      <c r="E202" s="79">
        <v>100.0</v>
      </c>
      <c r="F202" s="6"/>
      <c r="G202" s="7"/>
      <c r="H202" s="81"/>
      <c r="I202" s="6"/>
      <c r="J202" s="7"/>
      <c r="K202" s="63">
        <f t="shared" ref="K202:K209" si="10">A202*E202*H202</f>
        <v>0</v>
      </c>
      <c r="L202" s="6"/>
      <c r="M202" s="7"/>
    </row>
    <row r="203" ht="15.75" customHeight="1">
      <c r="A203" s="80">
        <v>2.0</v>
      </c>
      <c r="B203" s="79" t="s">
        <v>162</v>
      </c>
      <c r="C203" s="6"/>
      <c r="D203" s="7"/>
      <c r="E203" s="79">
        <v>30.0</v>
      </c>
      <c r="F203" s="6"/>
      <c r="G203" s="7"/>
      <c r="H203" s="82">
        <v>0.019</v>
      </c>
      <c r="I203" s="6"/>
      <c r="J203" s="7"/>
      <c r="K203" s="63">
        <f t="shared" si="10"/>
        <v>1.14</v>
      </c>
      <c r="L203" s="6"/>
      <c r="M203" s="7"/>
    </row>
    <row r="204" ht="15.75" customHeight="1">
      <c r="A204" s="80">
        <v>2.0</v>
      </c>
      <c r="B204" s="79" t="s">
        <v>162</v>
      </c>
      <c r="C204" s="6"/>
      <c r="D204" s="7"/>
      <c r="E204" s="79">
        <v>30.0</v>
      </c>
      <c r="F204" s="6"/>
      <c r="G204" s="7"/>
      <c r="H204" s="82">
        <v>0.025</v>
      </c>
      <c r="I204" s="6"/>
      <c r="J204" s="7"/>
      <c r="K204" s="63">
        <f t="shared" si="10"/>
        <v>1.5</v>
      </c>
      <c r="L204" s="6"/>
      <c r="M204" s="7"/>
    </row>
    <row r="205" ht="15.75" customHeight="1">
      <c r="A205" s="80"/>
      <c r="B205" s="79" t="s">
        <v>163</v>
      </c>
      <c r="C205" s="6"/>
      <c r="D205" s="7"/>
      <c r="E205" s="79">
        <v>14.0</v>
      </c>
      <c r="F205" s="6"/>
      <c r="G205" s="7"/>
      <c r="H205" s="81"/>
      <c r="I205" s="6"/>
      <c r="J205" s="7"/>
      <c r="K205" s="63">
        <f t="shared" si="10"/>
        <v>0</v>
      </c>
      <c r="L205" s="6"/>
      <c r="M205" s="7"/>
    </row>
    <row r="206" ht="15.75" customHeight="1">
      <c r="A206" s="80"/>
      <c r="B206" s="79" t="s">
        <v>164</v>
      </c>
      <c r="C206" s="6"/>
      <c r="D206" s="7"/>
      <c r="E206" s="79">
        <v>20.0</v>
      </c>
      <c r="F206" s="6"/>
      <c r="G206" s="7"/>
      <c r="H206" s="82">
        <v>0.025</v>
      </c>
      <c r="I206" s="6"/>
      <c r="J206" s="7"/>
      <c r="K206" s="63">
        <f t="shared" si="10"/>
        <v>0</v>
      </c>
      <c r="L206" s="6"/>
      <c r="M206" s="7"/>
    </row>
    <row r="207" ht="15.75" customHeight="1">
      <c r="A207" s="80"/>
      <c r="B207" s="79" t="s">
        <v>164</v>
      </c>
      <c r="C207" s="6"/>
      <c r="D207" s="7"/>
      <c r="E207" s="79">
        <v>20.0</v>
      </c>
      <c r="F207" s="6"/>
      <c r="G207" s="7"/>
      <c r="H207" s="82">
        <v>0.032</v>
      </c>
      <c r="I207" s="6"/>
      <c r="J207" s="7"/>
      <c r="K207" s="63">
        <f t="shared" si="10"/>
        <v>0</v>
      </c>
      <c r="L207" s="6"/>
      <c r="M207" s="7"/>
    </row>
    <row r="208" ht="15.75" customHeight="1">
      <c r="A208" s="80"/>
      <c r="B208" s="79" t="s">
        <v>165</v>
      </c>
      <c r="C208" s="6"/>
      <c r="D208" s="7"/>
      <c r="E208" s="79">
        <v>60.0</v>
      </c>
      <c r="F208" s="6"/>
      <c r="G208" s="7"/>
      <c r="H208" s="81"/>
      <c r="I208" s="6"/>
      <c r="J208" s="7"/>
      <c r="K208" s="63">
        <f t="shared" si="10"/>
        <v>0</v>
      </c>
      <c r="L208" s="6"/>
      <c r="M208" s="7"/>
    </row>
    <row r="209" ht="15.75" customHeight="1">
      <c r="A209" s="80"/>
      <c r="B209" s="79" t="s">
        <v>166</v>
      </c>
      <c r="C209" s="6"/>
      <c r="D209" s="7"/>
      <c r="E209" s="83">
        <v>10.0</v>
      </c>
      <c r="F209" s="6"/>
      <c r="G209" s="7"/>
      <c r="H209" s="81"/>
      <c r="I209" s="6"/>
      <c r="J209" s="7"/>
      <c r="K209" s="63">
        <f t="shared" si="10"/>
        <v>0</v>
      </c>
      <c r="L209" s="6"/>
      <c r="M209" s="7"/>
    </row>
    <row r="210" ht="15.75" customHeight="1">
      <c r="A210" s="79" t="s">
        <v>167</v>
      </c>
      <c r="B210" s="6"/>
      <c r="C210" s="6"/>
      <c r="D210" s="6"/>
      <c r="E210" s="6"/>
      <c r="F210" s="6"/>
      <c r="G210" s="6"/>
      <c r="H210" s="6"/>
      <c r="I210" s="6"/>
      <c r="J210" s="7"/>
      <c r="K210" s="63">
        <f>SUM(K202:K209)</f>
        <v>2.64</v>
      </c>
      <c r="L210" s="6"/>
      <c r="M210" s="7"/>
    </row>
    <row r="211" ht="15.75" customHeight="1">
      <c r="A211" s="79"/>
      <c r="B211" s="6"/>
      <c r="C211" s="6"/>
      <c r="D211" s="6"/>
      <c r="E211" s="6"/>
      <c r="F211" s="6"/>
      <c r="G211" s="6"/>
      <c r="H211" s="6"/>
      <c r="I211" s="6"/>
      <c r="J211" s="6"/>
      <c r="K211" s="6"/>
      <c r="L211" s="6"/>
      <c r="M211" s="7"/>
    </row>
    <row r="212" ht="15.75" customHeight="1">
      <c r="A212" s="62" t="s">
        <v>155</v>
      </c>
      <c r="B212" s="6"/>
      <c r="C212" s="6"/>
      <c r="D212" s="7"/>
      <c r="E212" s="69" t="str">
        <f>A41</f>
        <v>-</v>
      </c>
      <c r="F212" s="6"/>
      <c r="G212" s="6"/>
      <c r="H212" s="6"/>
      <c r="I212" s="6"/>
      <c r="J212" s="6"/>
      <c r="K212" s="6"/>
      <c r="L212" s="6"/>
      <c r="M212" s="7"/>
    </row>
    <row r="213" ht="15.75" customHeight="1">
      <c r="A213" s="78" t="s">
        <v>156</v>
      </c>
      <c r="B213" s="79" t="s">
        <v>157</v>
      </c>
      <c r="C213" s="6"/>
      <c r="D213" s="7"/>
      <c r="E213" s="79" t="s">
        <v>158</v>
      </c>
      <c r="F213" s="6"/>
      <c r="G213" s="7"/>
      <c r="H213" s="79" t="s">
        <v>159</v>
      </c>
      <c r="I213" s="6"/>
      <c r="J213" s="7"/>
      <c r="K213" s="79" t="s">
        <v>160</v>
      </c>
      <c r="L213" s="6"/>
      <c r="M213" s="7"/>
    </row>
    <row r="214" ht="15.75" customHeight="1">
      <c r="A214" s="80"/>
      <c r="B214" s="79" t="s">
        <v>161</v>
      </c>
      <c r="C214" s="6"/>
      <c r="D214" s="7"/>
      <c r="E214" s="79">
        <v>100.0</v>
      </c>
      <c r="F214" s="6"/>
      <c r="G214" s="7"/>
      <c r="H214" s="81"/>
      <c r="I214" s="6"/>
      <c r="J214" s="7"/>
      <c r="K214" s="63">
        <f t="shared" ref="K214:K221" si="11">A214*E214*H214</f>
        <v>0</v>
      </c>
      <c r="L214" s="6"/>
      <c r="M214" s="7"/>
    </row>
    <row r="215" ht="15.75" customHeight="1">
      <c r="A215" s="80">
        <v>2.0</v>
      </c>
      <c r="B215" s="79" t="s">
        <v>162</v>
      </c>
      <c r="C215" s="6"/>
      <c r="D215" s="7"/>
      <c r="E215" s="79">
        <v>30.0</v>
      </c>
      <c r="F215" s="6"/>
      <c r="G215" s="7"/>
      <c r="H215" s="82">
        <v>0.019</v>
      </c>
      <c r="I215" s="6"/>
      <c r="J215" s="7"/>
      <c r="K215" s="63">
        <f t="shared" si="11"/>
        <v>1.14</v>
      </c>
      <c r="L215" s="6"/>
      <c r="M215" s="7"/>
    </row>
    <row r="216" ht="15.75" customHeight="1">
      <c r="A216" s="80">
        <v>2.0</v>
      </c>
      <c r="B216" s="79" t="s">
        <v>162</v>
      </c>
      <c r="C216" s="6"/>
      <c r="D216" s="7"/>
      <c r="E216" s="79">
        <v>30.0</v>
      </c>
      <c r="F216" s="6"/>
      <c r="G216" s="7"/>
      <c r="H216" s="82">
        <v>0.025</v>
      </c>
      <c r="I216" s="6"/>
      <c r="J216" s="7"/>
      <c r="K216" s="63">
        <f t="shared" si="11"/>
        <v>1.5</v>
      </c>
      <c r="L216" s="6"/>
      <c r="M216" s="7"/>
    </row>
    <row r="217" ht="15.75" customHeight="1">
      <c r="A217" s="80"/>
      <c r="B217" s="79" t="s">
        <v>163</v>
      </c>
      <c r="C217" s="6"/>
      <c r="D217" s="7"/>
      <c r="E217" s="79">
        <v>14.0</v>
      </c>
      <c r="F217" s="6"/>
      <c r="G217" s="7"/>
      <c r="H217" s="81"/>
      <c r="I217" s="6"/>
      <c r="J217" s="7"/>
      <c r="K217" s="63">
        <f t="shared" si="11"/>
        <v>0</v>
      </c>
      <c r="L217" s="6"/>
      <c r="M217" s="7"/>
    </row>
    <row r="218" ht="15.75" customHeight="1">
      <c r="A218" s="80"/>
      <c r="B218" s="79" t="s">
        <v>164</v>
      </c>
      <c r="C218" s="6"/>
      <c r="D218" s="7"/>
      <c r="E218" s="79">
        <v>20.0</v>
      </c>
      <c r="F218" s="6"/>
      <c r="G218" s="7"/>
      <c r="H218" s="82">
        <v>0.025</v>
      </c>
      <c r="I218" s="6"/>
      <c r="J218" s="7"/>
      <c r="K218" s="63">
        <f t="shared" si="11"/>
        <v>0</v>
      </c>
      <c r="L218" s="6"/>
      <c r="M218" s="7"/>
    </row>
    <row r="219" ht="15.75" customHeight="1">
      <c r="A219" s="80"/>
      <c r="B219" s="79" t="s">
        <v>164</v>
      </c>
      <c r="C219" s="6"/>
      <c r="D219" s="7"/>
      <c r="E219" s="79">
        <v>20.0</v>
      </c>
      <c r="F219" s="6"/>
      <c r="G219" s="7"/>
      <c r="H219" s="82">
        <v>0.032</v>
      </c>
      <c r="I219" s="6"/>
      <c r="J219" s="7"/>
      <c r="K219" s="63">
        <f t="shared" si="11"/>
        <v>0</v>
      </c>
      <c r="L219" s="6"/>
      <c r="M219" s="7"/>
    </row>
    <row r="220" ht="15.75" customHeight="1">
      <c r="A220" s="80"/>
      <c r="B220" s="79" t="s">
        <v>165</v>
      </c>
      <c r="C220" s="6"/>
      <c r="D220" s="7"/>
      <c r="E220" s="79">
        <v>60.0</v>
      </c>
      <c r="F220" s="6"/>
      <c r="G220" s="7"/>
      <c r="H220" s="81"/>
      <c r="I220" s="6"/>
      <c r="J220" s="7"/>
      <c r="K220" s="63">
        <f t="shared" si="11"/>
        <v>0</v>
      </c>
      <c r="L220" s="6"/>
      <c r="M220" s="7"/>
    </row>
    <row r="221" ht="15.75" customHeight="1">
      <c r="A221" s="80"/>
      <c r="B221" s="79" t="s">
        <v>166</v>
      </c>
      <c r="C221" s="6"/>
      <c r="D221" s="7"/>
      <c r="E221" s="83">
        <v>10.0</v>
      </c>
      <c r="F221" s="6"/>
      <c r="G221" s="7"/>
      <c r="H221" s="81"/>
      <c r="I221" s="6"/>
      <c r="J221" s="7"/>
      <c r="K221" s="63">
        <f t="shared" si="11"/>
        <v>0</v>
      </c>
      <c r="L221" s="6"/>
      <c r="M221" s="7"/>
    </row>
    <row r="222" ht="15.75" customHeight="1">
      <c r="A222" s="79" t="s">
        <v>167</v>
      </c>
      <c r="B222" s="6"/>
      <c r="C222" s="6"/>
      <c r="D222" s="6"/>
      <c r="E222" s="6"/>
      <c r="F222" s="6"/>
      <c r="G222" s="6"/>
      <c r="H222" s="6"/>
      <c r="I222" s="6"/>
      <c r="J222" s="7"/>
      <c r="K222" s="63">
        <f>SUM(K214:K221)</f>
        <v>2.64</v>
      </c>
      <c r="L222" s="6"/>
      <c r="M222" s="7"/>
    </row>
    <row r="223" ht="15.75" customHeight="1">
      <c r="A223" s="79"/>
      <c r="B223" s="6"/>
      <c r="C223" s="6"/>
      <c r="D223" s="6"/>
      <c r="E223" s="6"/>
      <c r="F223" s="6"/>
      <c r="G223" s="6"/>
      <c r="H223" s="6"/>
      <c r="I223" s="6"/>
      <c r="J223" s="6"/>
      <c r="K223" s="6"/>
      <c r="L223" s="6"/>
      <c r="M223" s="7"/>
    </row>
    <row r="224" ht="15.75" customHeight="1">
      <c r="A224" s="62" t="s">
        <v>155</v>
      </c>
      <c r="B224" s="6"/>
      <c r="C224" s="6"/>
      <c r="D224" s="7"/>
      <c r="E224" s="69" t="str">
        <f>A42</f>
        <v>-</v>
      </c>
      <c r="F224" s="6"/>
      <c r="G224" s="6"/>
      <c r="H224" s="6"/>
      <c r="I224" s="6"/>
      <c r="J224" s="6"/>
      <c r="K224" s="6"/>
      <c r="L224" s="6"/>
      <c r="M224" s="7"/>
    </row>
    <row r="225" ht="15.75" customHeight="1">
      <c r="A225" s="78" t="s">
        <v>156</v>
      </c>
      <c r="B225" s="79" t="s">
        <v>157</v>
      </c>
      <c r="C225" s="6"/>
      <c r="D225" s="7"/>
      <c r="E225" s="79" t="s">
        <v>158</v>
      </c>
      <c r="F225" s="6"/>
      <c r="G225" s="7"/>
      <c r="H225" s="79" t="s">
        <v>159</v>
      </c>
      <c r="I225" s="6"/>
      <c r="J225" s="7"/>
      <c r="K225" s="79" t="s">
        <v>160</v>
      </c>
      <c r="L225" s="6"/>
      <c r="M225" s="7"/>
    </row>
    <row r="226" ht="15.75" customHeight="1">
      <c r="A226" s="80"/>
      <c r="B226" s="79" t="s">
        <v>161</v>
      </c>
      <c r="C226" s="6"/>
      <c r="D226" s="7"/>
      <c r="E226" s="79">
        <v>100.0</v>
      </c>
      <c r="F226" s="6"/>
      <c r="G226" s="7"/>
      <c r="H226" s="81"/>
      <c r="I226" s="6"/>
      <c r="J226" s="7"/>
      <c r="K226" s="63">
        <f t="shared" ref="K226:K233" si="12">A226*E226*H226</f>
        <v>0</v>
      </c>
      <c r="L226" s="6"/>
      <c r="M226" s="7"/>
    </row>
    <row r="227" ht="15.75" customHeight="1">
      <c r="A227" s="80">
        <v>2.0</v>
      </c>
      <c r="B227" s="79" t="s">
        <v>162</v>
      </c>
      <c r="C227" s="6"/>
      <c r="D227" s="7"/>
      <c r="E227" s="79">
        <v>30.0</v>
      </c>
      <c r="F227" s="6"/>
      <c r="G227" s="7"/>
      <c r="H227" s="82">
        <v>0.019</v>
      </c>
      <c r="I227" s="6"/>
      <c r="J227" s="7"/>
      <c r="K227" s="63">
        <f t="shared" si="12"/>
        <v>1.14</v>
      </c>
      <c r="L227" s="6"/>
      <c r="M227" s="7"/>
    </row>
    <row r="228" ht="15.75" customHeight="1">
      <c r="A228" s="80">
        <v>2.0</v>
      </c>
      <c r="B228" s="79" t="s">
        <v>162</v>
      </c>
      <c r="C228" s="6"/>
      <c r="D228" s="7"/>
      <c r="E228" s="79">
        <v>30.0</v>
      </c>
      <c r="F228" s="6"/>
      <c r="G228" s="7"/>
      <c r="H228" s="82">
        <v>0.025</v>
      </c>
      <c r="I228" s="6"/>
      <c r="J228" s="7"/>
      <c r="K228" s="63">
        <f t="shared" si="12"/>
        <v>1.5</v>
      </c>
      <c r="L228" s="6"/>
      <c r="M228" s="7"/>
    </row>
    <row r="229" ht="15.75" customHeight="1">
      <c r="A229" s="80"/>
      <c r="B229" s="79" t="s">
        <v>163</v>
      </c>
      <c r="C229" s="6"/>
      <c r="D229" s="7"/>
      <c r="E229" s="79">
        <v>14.0</v>
      </c>
      <c r="F229" s="6"/>
      <c r="G229" s="7"/>
      <c r="H229" s="81"/>
      <c r="I229" s="6"/>
      <c r="J229" s="7"/>
      <c r="K229" s="63">
        <f t="shared" si="12"/>
        <v>0</v>
      </c>
      <c r="L229" s="6"/>
      <c r="M229" s="7"/>
    </row>
    <row r="230" ht="15.75" customHeight="1">
      <c r="A230" s="80"/>
      <c r="B230" s="79" t="s">
        <v>164</v>
      </c>
      <c r="C230" s="6"/>
      <c r="D230" s="7"/>
      <c r="E230" s="79">
        <v>20.0</v>
      </c>
      <c r="F230" s="6"/>
      <c r="G230" s="7"/>
      <c r="H230" s="82">
        <v>0.025</v>
      </c>
      <c r="I230" s="6"/>
      <c r="J230" s="7"/>
      <c r="K230" s="63">
        <f t="shared" si="12"/>
        <v>0</v>
      </c>
      <c r="L230" s="6"/>
      <c r="M230" s="7"/>
    </row>
    <row r="231" ht="15.75" customHeight="1">
      <c r="A231" s="80"/>
      <c r="B231" s="79" t="s">
        <v>164</v>
      </c>
      <c r="C231" s="6"/>
      <c r="D231" s="7"/>
      <c r="E231" s="79">
        <v>20.0</v>
      </c>
      <c r="F231" s="6"/>
      <c r="G231" s="7"/>
      <c r="H231" s="82">
        <v>0.032</v>
      </c>
      <c r="I231" s="6"/>
      <c r="J231" s="7"/>
      <c r="K231" s="63">
        <f t="shared" si="12"/>
        <v>0</v>
      </c>
      <c r="L231" s="6"/>
      <c r="M231" s="7"/>
    </row>
    <row r="232" ht="15.75" customHeight="1">
      <c r="A232" s="80"/>
      <c r="B232" s="79" t="s">
        <v>165</v>
      </c>
      <c r="C232" s="6"/>
      <c r="D232" s="7"/>
      <c r="E232" s="79">
        <v>60.0</v>
      </c>
      <c r="F232" s="6"/>
      <c r="G232" s="7"/>
      <c r="H232" s="81"/>
      <c r="I232" s="6"/>
      <c r="J232" s="7"/>
      <c r="K232" s="63">
        <f t="shared" si="12"/>
        <v>0</v>
      </c>
      <c r="L232" s="6"/>
      <c r="M232" s="7"/>
    </row>
    <row r="233" ht="15.75" customHeight="1">
      <c r="A233" s="80"/>
      <c r="B233" s="79" t="s">
        <v>166</v>
      </c>
      <c r="C233" s="6"/>
      <c r="D233" s="7"/>
      <c r="E233" s="83">
        <v>10.0</v>
      </c>
      <c r="F233" s="6"/>
      <c r="G233" s="7"/>
      <c r="H233" s="81"/>
      <c r="I233" s="6"/>
      <c r="J233" s="7"/>
      <c r="K233" s="63">
        <f t="shared" si="12"/>
        <v>0</v>
      </c>
      <c r="L233" s="6"/>
      <c r="M233" s="7"/>
    </row>
    <row r="234" ht="15.75" customHeight="1">
      <c r="A234" s="79" t="s">
        <v>167</v>
      </c>
      <c r="B234" s="6"/>
      <c r="C234" s="6"/>
      <c r="D234" s="6"/>
      <c r="E234" s="6"/>
      <c r="F234" s="6"/>
      <c r="G234" s="6"/>
      <c r="H234" s="6"/>
      <c r="I234" s="6"/>
      <c r="J234" s="7"/>
      <c r="K234" s="63">
        <f>SUM(K226:K233)</f>
        <v>2.64</v>
      </c>
      <c r="L234" s="6"/>
      <c r="M234" s="7"/>
    </row>
    <row r="235" ht="15.75" customHeight="1">
      <c r="A235" s="79"/>
      <c r="B235" s="6"/>
      <c r="C235" s="6"/>
      <c r="D235" s="6"/>
      <c r="E235" s="6"/>
      <c r="F235" s="6"/>
      <c r="G235" s="6"/>
      <c r="H235" s="6"/>
      <c r="I235" s="6"/>
      <c r="J235" s="6"/>
      <c r="K235" s="6"/>
      <c r="L235" s="6"/>
      <c r="M235" s="7"/>
    </row>
    <row r="236" ht="15.75" customHeight="1">
      <c r="A236" s="71"/>
      <c r="B236" s="9"/>
      <c r="C236" s="9"/>
      <c r="D236" s="9"/>
      <c r="E236" s="9"/>
      <c r="F236" s="9"/>
      <c r="G236" s="9"/>
      <c r="H236" s="9"/>
      <c r="I236" s="9"/>
      <c r="J236" s="9"/>
      <c r="K236" s="9"/>
      <c r="L236" s="9"/>
      <c r="M236" s="9"/>
    </row>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c r="A279" s="53" t="s">
        <v>146</v>
      </c>
      <c r="B279" s="6"/>
      <c r="C279" s="6"/>
      <c r="D279" s="6"/>
      <c r="E279" s="6"/>
      <c r="F279" s="6"/>
      <c r="G279" s="6"/>
      <c r="H279" s="6"/>
      <c r="I279" s="6"/>
      <c r="J279" s="6"/>
      <c r="K279" s="6"/>
      <c r="L279" s="6"/>
      <c r="M279" s="7"/>
    </row>
    <row r="280" ht="30.75" customHeight="1">
      <c r="A280" s="79"/>
      <c r="B280" s="6"/>
      <c r="C280" s="6"/>
      <c r="D280" s="6"/>
      <c r="E280" s="6"/>
      <c r="F280" s="6"/>
      <c r="G280" s="6"/>
      <c r="H280" s="6"/>
      <c r="I280" s="6"/>
      <c r="J280" s="6"/>
      <c r="K280" s="6"/>
      <c r="L280" s="6"/>
      <c r="M280" s="7"/>
    </row>
    <row r="281" ht="15.75" customHeight="1">
      <c r="A281" s="84" t="s">
        <v>168</v>
      </c>
      <c r="B281" s="9"/>
      <c r="C281" s="9"/>
      <c r="D281" s="9"/>
      <c r="E281" s="9"/>
      <c r="F281" s="9"/>
      <c r="G281" s="9"/>
      <c r="H281" s="9"/>
      <c r="I281" s="9"/>
      <c r="J281" s="9"/>
      <c r="K281" s="9"/>
      <c r="L281" s="9"/>
      <c r="M281" s="10"/>
      <c r="O281" s="85" t="s">
        <v>169</v>
      </c>
    </row>
    <row r="282" ht="15.75" customHeight="1">
      <c r="A282" s="12" t="str">
        <f>A31</f>
        <v>TRAMOS</v>
      </c>
      <c r="B282" s="10"/>
      <c r="C282" s="86" t="s">
        <v>170</v>
      </c>
      <c r="D282" s="10"/>
      <c r="E282" s="12" t="s">
        <v>171</v>
      </c>
      <c r="F282" s="10"/>
      <c r="G282" s="62" t="s">
        <v>172</v>
      </c>
      <c r="H282" s="7"/>
      <c r="I282" s="87" t="s">
        <v>173</v>
      </c>
      <c r="J282" s="88" t="s">
        <v>174</v>
      </c>
      <c r="K282" s="89"/>
      <c r="L282" s="90" t="s">
        <v>175</v>
      </c>
      <c r="M282" s="34"/>
      <c r="O282" s="91" t="s">
        <v>176</v>
      </c>
    </row>
    <row r="283" ht="15.75" customHeight="1">
      <c r="A283" s="19"/>
      <c r="B283" s="21"/>
      <c r="C283" s="19"/>
      <c r="D283" s="21"/>
      <c r="E283" s="19"/>
      <c r="F283" s="21"/>
      <c r="G283" s="92" t="s">
        <v>177</v>
      </c>
      <c r="H283" s="92" t="s">
        <v>178</v>
      </c>
      <c r="I283" s="19"/>
      <c r="J283" s="93"/>
      <c r="K283" s="4"/>
      <c r="L283" s="94" t="s">
        <v>179</v>
      </c>
      <c r="M283" s="95" t="s">
        <v>178</v>
      </c>
      <c r="O283" s="72" t="s">
        <v>138</v>
      </c>
    </row>
    <row r="284" ht="15.75" customHeight="1">
      <c r="A284" s="63" t="str">
        <f t="shared" ref="A284:A294" si="13">A32</f>
        <v>A - Calefactor 1</v>
      </c>
      <c r="B284" s="7"/>
      <c r="C284" s="63" t="str">
        <f t="shared" ref="C284:C294" si="14">F32</f>
        <v/>
      </c>
      <c r="D284" s="6"/>
      <c r="E284" s="63" t="str">
        <f t="shared" ref="E284:E294" si="15">H32</f>
        <v/>
      </c>
      <c r="F284" s="7"/>
      <c r="G284" s="96">
        <f t="shared" ref="G284:G287" si="16">J32*1000</f>
        <v>19</v>
      </c>
      <c r="H284" s="96" t="str">
        <f t="shared" ref="H284:H294" si="17">L32</f>
        <v/>
      </c>
      <c r="I284" s="63">
        <f>K114</f>
        <v>0</v>
      </c>
      <c r="J284" s="97">
        <f t="shared" ref="J284:J294" si="18">C284+I284</f>
        <v>0</v>
      </c>
      <c r="K284" s="98"/>
      <c r="L284" s="99"/>
      <c r="M284" s="100"/>
      <c r="O284" s="101" t="s">
        <v>180</v>
      </c>
    </row>
    <row r="285" ht="15.75" customHeight="1">
      <c r="A285" s="63" t="str">
        <f t="shared" si="13"/>
        <v>B - Calefactor 2</v>
      </c>
      <c r="B285" s="7"/>
      <c r="C285" s="63" t="str">
        <f t="shared" si="14"/>
        <v/>
      </c>
      <c r="D285" s="6"/>
      <c r="E285" s="63" t="str">
        <f t="shared" si="15"/>
        <v/>
      </c>
      <c r="F285" s="7"/>
      <c r="G285" s="96">
        <f t="shared" si="16"/>
        <v>0</v>
      </c>
      <c r="H285" s="96" t="str">
        <f t="shared" si="17"/>
        <v/>
      </c>
      <c r="I285" s="63">
        <f>K126</f>
        <v>0</v>
      </c>
      <c r="J285" s="97">
        <f t="shared" si="18"/>
        <v>0</v>
      </c>
      <c r="K285" s="98"/>
      <c r="L285" s="102"/>
      <c r="M285" s="103"/>
      <c r="O285" s="72" t="s">
        <v>141</v>
      </c>
    </row>
    <row r="286" ht="15.75" customHeight="1">
      <c r="A286" s="63" t="str">
        <f t="shared" si="13"/>
        <v>C - Cocina</v>
      </c>
      <c r="B286" s="7"/>
      <c r="C286" s="63" t="str">
        <f t="shared" si="14"/>
        <v/>
      </c>
      <c r="D286" s="6"/>
      <c r="E286" s="63" t="str">
        <f t="shared" si="15"/>
        <v/>
      </c>
      <c r="F286" s="7"/>
      <c r="G286" s="96">
        <f t="shared" si="16"/>
        <v>0</v>
      </c>
      <c r="H286" s="96" t="str">
        <f t="shared" si="17"/>
        <v/>
      </c>
      <c r="I286" s="63">
        <f>K138</f>
        <v>2.64</v>
      </c>
      <c r="J286" s="97">
        <f t="shared" si="18"/>
        <v>2.64</v>
      </c>
      <c r="K286" s="98"/>
      <c r="L286" s="102"/>
      <c r="M286" s="103"/>
      <c r="O286" s="101" t="s">
        <v>182</v>
      </c>
    </row>
    <row r="287" ht="15.75" customHeight="1">
      <c r="A287" s="63" t="str">
        <f t="shared" si="13"/>
        <v>C - Calefón</v>
      </c>
      <c r="B287" s="7"/>
      <c r="C287" s="63" t="str">
        <f t="shared" si="14"/>
        <v/>
      </c>
      <c r="D287" s="6"/>
      <c r="E287" s="63" t="str">
        <f t="shared" si="15"/>
        <v/>
      </c>
      <c r="F287" s="7"/>
      <c r="G287" s="96">
        <f t="shared" si="16"/>
        <v>0</v>
      </c>
      <c r="H287" s="96" t="str">
        <f t="shared" si="17"/>
        <v/>
      </c>
      <c r="I287" s="63">
        <f>K150</f>
        <v>2.64</v>
      </c>
      <c r="J287" s="97">
        <f t="shared" si="18"/>
        <v>2.64</v>
      </c>
      <c r="K287" s="98"/>
      <c r="L287" s="102"/>
      <c r="M287" s="103"/>
      <c r="O287" s="72" t="s">
        <v>220</v>
      </c>
    </row>
    <row r="288" ht="15.75" customHeight="1">
      <c r="A288" s="63" t="str">
        <f t="shared" si="13"/>
        <v>Medidor - A</v>
      </c>
      <c r="B288" s="7"/>
      <c r="C288" s="63" t="str">
        <f t="shared" si="14"/>
        <v/>
      </c>
      <c r="D288" s="6"/>
      <c r="E288" s="63" t="str">
        <f t="shared" si="15"/>
        <v/>
      </c>
      <c r="F288" s="7"/>
      <c r="G288" s="96">
        <f t="shared" ref="G288:G294" si="19">J36/1000</f>
        <v>0</v>
      </c>
      <c r="H288" s="96" t="str">
        <f t="shared" si="17"/>
        <v/>
      </c>
      <c r="I288" s="63">
        <f>K162</f>
        <v>2.64</v>
      </c>
      <c r="J288" s="97">
        <f t="shared" si="18"/>
        <v>2.64</v>
      </c>
      <c r="K288" s="98"/>
      <c r="L288" s="102"/>
      <c r="M288" s="103"/>
      <c r="O288" s="101" t="s">
        <v>183</v>
      </c>
    </row>
    <row r="289" ht="15.75" customHeight="1">
      <c r="A289" s="63" t="str">
        <f t="shared" si="13"/>
        <v>A - B</v>
      </c>
      <c r="B289" s="7"/>
      <c r="C289" s="63" t="str">
        <f t="shared" si="14"/>
        <v/>
      </c>
      <c r="D289" s="6"/>
      <c r="E289" s="63" t="str">
        <f t="shared" si="15"/>
        <v/>
      </c>
      <c r="F289" s="7"/>
      <c r="G289" s="96">
        <f t="shared" si="19"/>
        <v>0</v>
      </c>
      <c r="H289" s="96" t="str">
        <f t="shared" si="17"/>
        <v/>
      </c>
      <c r="I289" s="63">
        <f>K174</f>
        <v>2.64</v>
      </c>
      <c r="J289" s="97">
        <f t="shared" si="18"/>
        <v>2.64</v>
      </c>
      <c r="K289" s="98"/>
      <c r="L289" s="102"/>
      <c r="M289" s="103"/>
      <c r="O289" s="101" t="s">
        <v>145</v>
      </c>
    </row>
    <row r="290" ht="15.75" customHeight="1">
      <c r="A290" s="63" t="str">
        <f t="shared" si="13"/>
        <v>B - C</v>
      </c>
      <c r="B290" s="7"/>
      <c r="C290" s="63" t="str">
        <f t="shared" si="14"/>
        <v/>
      </c>
      <c r="D290" s="6"/>
      <c r="E290" s="63" t="str">
        <f t="shared" si="15"/>
        <v/>
      </c>
      <c r="F290" s="7"/>
      <c r="G290" s="96">
        <f t="shared" si="19"/>
        <v>0</v>
      </c>
      <c r="H290" s="96" t="str">
        <f t="shared" si="17"/>
        <v/>
      </c>
      <c r="I290" s="63">
        <f>K186</f>
        <v>2.64</v>
      </c>
      <c r="J290" s="97">
        <f t="shared" si="18"/>
        <v>2.64</v>
      </c>
      <c r="K290" s="98"/>
      <c r="L290" s="102"/>
      <c r="M290" s="103"/>
      <c r="O290" s="72"/>
    </row>
    <row r="291" ht="15.75" customHeight="1">
      <c r="A291" s="63" t="str">
        <f t="shared" si="13"/>
        <v>-</v>
      </c>
      <c r="B291" s="7"/>
      <c r="C291" s="63" t="str">
        <f t="shared" si="14"/>
        <v/>
      </c>
      <c r="D291" s="6"/>
      <c r="E291" s="63" t="str">
        <f t="shared" si="15"/>
        <v/>
      </c>
      <c r="F291" s="7"/>
      <c r="G291" s="96">
        <f t="shared" si="19"/>
        <v>0</v>
      </c>
      <c r="H291" s="96" t="str">
        <f t="shared" si="17"/>
        <v/>
      </c>
      <c r="I291" s="63">
        <f>K198</f>
        <v>2.64</v>
      </c>
      <c r="J291" s="97">
        <f t="shared" si="18"/>
        <v>2.64</v>
      </c>
      <c r="K291" s="98"/>
      <c r="L291" s="102"/>
      <c r="M291" s="103"/>
      <c r="O291" s="91" t="s">
        <v>184</v>
      </c>
    </row>
    <row r="292" ht="15.75" customHeight="1">
      <c r="A292" s="63" t="str">
        <f t="shared" si="13"/>
        <v>-</v>
      </c>
      <c r="B292" s="6"/>
      <c r="C292" s="63" t="str">
        <f t="shared" si="14"/>
        <v/>
      </c>
      <c r="D292" s="6"/>
      <c r="E292" s="63" t="str">
        <f t="shared" si="15"/>
        <v/>
      </c>
      <c r="F292" s="7"/>
      <c r="G292" s="96">
        <f t="shared" si="19"/>
        <v>0</v>
      </c>
      <c r="H292" s="96" t="str">
        <f t="shared" si="17"/>
        <v/>
      </c>
      <c r="I292" s="63">
        <f>K210</f>
        <v>2.64</v>
      </c>
      <c r="J292" s="97">
        <f t="shared" si="18"/>
        <v>2.64</v>
      </c>
      <c r="K292" s="98"/>
      <c r="L292" s="102"/>
      <c r="M292" s="103"/>
      <c r="O292" s="72" t="s">
        <v>185</v>
      </c>
    </row>
    <row r="293" ht="15.75" customHeight="1">
      <c r="A293" s="63" t="str">
        <f t="shared" si="13"/>
        <v>-</v>
      </c>
      <c r="B293" s="6"/>
      <c r="C293" s="63" t="str">
        <f t="shared" si="14"/>
        <v/>
      </c>
      <c r="D293" s="6"/>
      <c r="E293" s="63" t="str">
        <f t="shared" si="15"/>
        <v/>
      </c>
      <c r="F293" s="7"/>
      <c r="G293" s="96">
        <f t="shared" si="19"/>
        <v>0</v>
      </c>
      <c r="H293" s="96" t="str">
        <f t="shared" si="17"/>
        <v/>
      </c>
      <c r="I293" s="63">
        <f>K222</f>
        <v>2.64</v>
      </c>
      <c r="J293" s="97">
        <f t="shared" si="18"/>
        <v>2.64</v>
      </c>
      <c r="K293" s="98"/>
      <c r="L293" s="102"/>
      <c r="M293" s="103"/>
      <c r="O293" s="101" t="s">
        <v>187</v>
      </c>
    </row>
    <row r="294" ht="15.75" customHeight="1">
      <c r="A294" s="104" t="str">
        <f t="shared" si="13"/>
        <v>-</v>
      </c>
      <c r="B294" s="105"/>
      <c r="C294" s="63" t="str">
        <f t="shared" si="14"/>
        <v/>
      </c>
      <c r="D294" s="6"/>
      <c r="E294" s="63" t="str">
        <f t="shared" si="15"/>
        <v/>
      </c>
      <c r="F294" s="7"/>
      <c r="G294" s="96">
        <f t="shared" si="19"/>
        <v>0</v>
      </c>
      <c r="H294" s="96" t="str">
        <f t="shared" si="17"/>
        <v/>
      </c>
      <c r="I294" s="63">
        <f>K234</f>
        <v>2.64</v>
      </c>
      <c r="J294" s="106">
        <f t="shared" si="18"/>
        <v>2.64</v>
      </c>
      <c r="K294" s="4"/>
      <c r="L294" s="107"/>
      <c r="M294" s="108"/>
    </row>
    <row r="295" ht="15.75" customHeight="1">
      <c r="A295" s="109" t="s">
        <v>186</v>
      </c>
      <c r="B295" s="6"/>
      <c r="C295" s="6"/>
      <c r="D295" s="6"/>
      <c r="E295" s="6"/>
      <c r="F295" s="6"/>
      <c r="G295" s="6"/>
      <c r="H295" s="6"/>
      <c r="I295" s="6"/>
      <c r="J295" s="6"/>
      <c r="K295" s="6"/>
      <c r="L295" s="6"/>
      <c r="M295" s="7"/>
    </row>
    <row r="296" ht="31.5" customHeight="1">
      <c r="A296" s="27"/>
      <c r="B296" s="6"/>
      <c r="C296" s="6"/>
      <c r="D296" s="6"/>
      <c r="E296" s="6"/>
      <c r="F296" s="6"/>
      <c r="G296" s="6"/>
      <c r="H296" s="6"/>
      <c r="I296" s="6"/>
      <c r="J296" s="6"/>
      <c r="K296" s="6"/>
      <c r="L296" s="6"/>
      <c r="M296" s="7"/>
      <c r="O296" s="130"/>
    </row>
    <row r="297" ht="15.75" customHeight="1">
      <c r="A297" s="84" t="s">
        <v>188</v>
      </c>
      <c r="B297" s="9"/>
      <c r="C297" s="9"/>
      <c r="D297" s="9"/>
      <c r="E297" s="9"/>
      <c r="F297" s="9"/>
      <c r="G297" s="9"/>
      <c r="H297" s="9"/>
      <c r="I297" s="9"/>
      <c r="J297" s="9"/>
      <c r="K297" s="9"/>
      <c r="L297" s="9"/>
      <c r="M297" s="10"/>
    </row>
    <row r="298" ht="15.75" customHeight="1">
      <c r="A298" s="62" t="s">
        <v>189</v>
      </c>
      <c r="B298" s="7"/>
      <c r="C298" s="111" t="s">
        <v>190</v>
      </c>
      <c r="D298" s="6"/>
      <c r="E298" s="6"/>
      <c r="F298" s="6"/>
      <c r="G298" s="6"/>
      <c r="H298" s="6"/>
      <c r="I298" s="6"/>
      <c r="J298" s="6"/>
      <c r="K298" s="6"/>
      <c r="L298" s="6"/>
      <c r="M298" s="7"/>
    </row>
    <row r="299" ht="15.75" customHeight="1">
      <c r="A299" s="62" t="s">
        <v>191</v>
      </c>
      <c r="B299" s="7"/>
      <c r="C299" s="111" t="s">
        <v>190</v>
      </c>
      <c r="D299" s="6"/>
      <c r="E299" s="6"/>
      <c r="F299" s="6"/>
      <c r="G299" s="6"/>
      <c r="H299" s="6"/>
      <c r="I299" s="6"/>
      <c r="J299" s="6"/>
      <c r="K299" s="6"/>
      <c r="L299" s="6"/>
      <c r="M299" s="7"/>
    </row>
    <row r="300" ht="15.75" customHeight="1">
      <c r="A300" s="62" t="s">
        <v>192</v>
      </c>
      <c r="B300" s="7"/>
      <c r="C300" s="111" t="s">
        <v>190</v>
      </c>
      <c r="D300" s="6"/>
      <c r="E300" s="6"/>
      <c r="F300" s="6"/>
      <c r="G300" s="6"/>
      <c r="H300" s="6"/>
      <c r="I300" s="6"/>
      <c r="J300" s="6"/>
      <c r="K300" s="6"/>
      <c r="L300" s="6"/>
      <c r="M300" s="7"/>
    </row>
    <row r="301" ht="15.75" customHeight="1">
      <c r="A301" s="62" t="s">
        <v>193</v>
      </c>
      <c r="B301" s="7"/>
      <c r="C301" s="111" t="s">
        <v>190</v>
      </c>
      <c r="D301" s="6"/>
      <c r="E301" s="6"/>
      <c r="F301" s="6"/>
      <c r="G301" s="6"/>
      <c r="H301" s="6"/>
      <c r="I301" s="6"/>
      <c r="J301" s="6"/>
      <c r="K301" s="6"/>
      <c r="L301" s="6"/>
      <c r="M301" s="7"/>
    </row>
    <row r="302" ht="15.75" customHeight="1">
      <c r="A302" s="62" t="s">
        <v>194</v>
      </c>
      <c r="B302" s="7"/>
      <c r="C302" s="111" t="s">
        <v>195</v>
      </c>
      <c r="D302" s="6"/>
      <c r="E302" s="6"/>
      <c r="F302" s="6"/>
      <c r="G302" s="6"/>
      <c r="H302" s="6"/>
      <c r="I302" s="6"/>
      <c r="J302" s="6"/>
      <c r="K302" s="6"/>
      <c r="L302" s="6"/>
      <c r="M302" s="7"/>
    </row>
    <row r="303" ht="33.0" customHeight="1">
      <c r="A303" s="112"/>
      <c r="B303" s="20"/>
      <c r="C303" s="20"/>
      <c r="D303" s="20"/>
      <c r="E303" s="20"/>
      <c r="F303" s="20"/>
      <c r="G303" s="20"/>
      <c r="H303" s="20"/>
      <c r="I303" s="20"/>
      <c r="J303" s="20"/>
      <c r="K303" s="20"/>
      <c r="L303" s="20"/>
      <c r="M303" s="21"/>
    </row>
    <row r="304" ht="15.75" customHeight="1">
      <c r="A304" s="113" t="s">
        <v>196</v>
      </c>
      <c r="B304" s="114"/>
      <c r="C304" s="114"/>
      <c r="D304" s="114"/>
      <c r="E304" s="114"/>
      <c r="F304" s="114"/>
      <c r="G304" s="114"/>
      <c r="H304" s="114"/>
      <c r="I304" s="114"/>
      <c r="J304" s="114"/>
      <c r="K304" s="114"/>
      <c r="L304" s="114"/>
      <c r="M304" s="115"/>
      <c r="N304" s="22"/>
      <c r="Q304" s="22"/>
      <c r="R304" s="22"/>
      <c r="S304" s="22"/>
      <c r="T304" s="22"/>
      <c r="U304" s="22"/>
      <c r="V304" s="22"/>
      <c r="W304" s="22"/>
      <c r="X304" s="22"/>
      <c r="Y304" s="22"/>
      <c r="Z304" s="22"/>
      <c r="AA304" s="22"/>
      <c r="AB304" s="22"/>
      <c r="AC304" s="22"/>
      <c r="AD304" s="22"/>
      <c r="AE304" s="22"/>
    </row>
    <row r="305" ht="15.75" customHeight="1">
      <c r="A305" s="62" t="s">
        <v>197</v>
      </c>
      <c r="B305" s="6"/>
      <c r="C305" s="64">
        <f>J28</f>
        <v>0</v>
      </c>
      <c r="D305" s="6"/>
      <c r="E305" s="6"/>
      <c r="F305" s="6"/>
      <c r="G305" s="6"/>
      <c r="H305" s="6"/>
      <c r="I305" s="6"/>
      <c r="J305" s="6"/>
      <c r="K305" s="6"/>
      <c r="L305" s="6"/>
      <c r="M305" s="7"/>
      <c r="N305" s="22"/>
      <c r="Q305" s="22"/>
      <c r="R305" s="22"/>
      <c r="S305" s="22"/>
      <c r="T305" s="22"/>
      <c r="U305" s="22"/>
      <c r="V305" s="22"/>
      <c r="W305" s="22"/>
      <c r="X305" s="22"/>
      <c r="Y305" s="22"/>
      <c r="Z305" s="22"/>
      <c r="AA305" s="22"/>
      <c r="AB305" s="22"/>
      <c r="AC305" s="22"/>
      <c r="AD305" s="22"/>
      <c r="AE305" s="22"/>
    </row>
    <row r="306" ht="15.75" customHeight="1">
      <c r="A306" s="62" t="s">
        <v>198</v>
      </c>
      <c r="B306" s="6"/>
      <c r="C306" s="111" t="s">
        <v>199</v>
      </c>
      <c r="D306" s="6"/>
      <c r="E306" s="6"/>
      <c r="F306" s="6"/>
      <c r="G306" s="6"/>
      <c r="H306" s="6"/>
      <c r="I306" s="6"/>
      <c r="J306" s="6"/>
      <c r="K306" s="6"/>
      <c r="L306" s="6"/>
      <c r="M306" s="7"/>
      <c r="N306" s="22"/>
      <c r="Q306" s="22"/>
      <c r="R306" s="22"/>
      <c r="S306" s="22"/>
      <c r="T306" s="22"/>
      <c r="U306" s="22"/>
      <c r="V306" s="22"/>
      <c r="W306" s="22"/>
      <c r="X306" s="22"/>
      <c r="Y306" s="22"/>
      <c r="Z306" s="22"/>
      <c r="AA306" s="22"/>
      <c r="AB306" s="22"/>
      <c r="AC306" s="22"/>
      <c r="AD306" s="22"/>
      <c r="AE306" s="22"/>
    </row>
    <row r="307" ht="15.75" customHeight="1">
      <c r="A307" s="62" t="s">
        <v>200</v>
      </c>
      <c r="B307" s="6"/>
      <c r="C307" s="111" t="s">
        <v>201</v>
      </c>
      <c r="D307" s="6"/>
      <c r="E307" s="6"/>
      <c r="F307" s="6"/>
      <c r="G307" s="6"/>
      <c r="H307" s="6"/>
      <c r="I307" s="6"/>
      <c r="J307" s="6"/>
      <c r="K307" s="6"/>
      <c r="L307" s="6"/>
      <c r="M307" s="7"/>
      <c r="N307" s="22"/>
      <c r="Q307" s="22"/>
      <c r="R307" s="22"/>
      <c r="S307" s="22"/>
      <c r="T307" s="22"/>
      <c r="U307" s="22"/>
      <c r="V307" s="22"/>
      <c r="W307" s="22"/>
      <c r="X307" s="22"/>
      <c r="Y307" s="22"/>
      <c r="Z307" s="22"/>
      <c r="AA307" s="22"/>
      <c r="AB307" s="22"/>
      <c r="AC307" s="22"/>
      <c r="AD307" s="22"/>
      <c r="AE307" s="22"/>
    </row>
    <row r="308" ht="15.75" customHeight="1">
      <c r="A308" s="116"/>
      <c r="B308" s="6"/>
      <c r="C308" s="6"/>
      <c r="D308" s="6"/>
      <c r="E308" s="6"/>
      <c r="F308" s="6"/>
      <c r="G308" s="6"/>
      <c r="H308" s="6"/>
      <c r="I308" s="6"/>
      <c r="J308" s="6"/>
      <c r="K308" s="6"/>
      <c r="L308" s="6"/>
      <c r="M308" s="7"/>
      <c r="N308" s="22"/>
      <c r="Q308" s="22"/>
      <c r="R308" s="22"/>
      <c r="S308" s="22"/>
      <c r="T308" s="22"/>
      <c r="U308" s="22"/>
      <c r="V308" s="22"/>
      <c r="W308" s="22"/>
      <c r="X308" s="22"/>
      <c r="Y308" s="22"/>
      <c r="Z308" s="22"/>
      <c r="AA308" s="22"/>
      <c r="AB308" s="22"/>
      <c r="AC308" s="22"/>
      <c r="AD308" s="22"/>
      <c r="AE308" s="22"/>
    </row>
    <row r="309" ht="69.0" customHeight="1">
      <c r="A309" s="129" t="s">
        <v>221</v>
      </c>
      <c r="B309" s="6"/>
      <c r="C309" s="6"/>
      <c r="D309" s="6"/>
      <c r="E309" s="6"/>
      <c r="F309" s="6"/>
      <c r="G309" s="6"/>
      <c r="H309" s="6"/>
      <c r="I309" s="6"/>
      <c r="J309" s="6"/>
      <c r="K309" s="6"/>
      <c r="L309" s="6"/>
      <c r="M309" s="7"/>
      <c r="N309" s="22"/>
      <c r="Q309" s="22"/>
      <c r="R309" s="22"/>
      <c r="S309" s="22"/>
      <c r="T309" s="22"/>
      <c r="U309" s="22"/>
      <c r="V309" s="22"/>
      <c r="W309" s="22"/>
      <c r="X309" s="22"/>
      <c r="Y309" s="22"/>
      <c r="Z309" s="22"/>
      <c r="AA309" s="22"/>
      <c r="AB309" s="22"/>
      <c r="AC309" s="22"/>
      <c r="AD309" s="22"/>
      <c r="AE309" s="22"/>
    </row>
    <row r="310" ht="15.75" customHeight="1">
      <c r="A310" s="118"/>
      <c r="B310" s="9"/>
      <c r="C310" s="9"/>
      <c r="D310" s="9"/>
      <c r="E310" s="9"/>
      <c r="F310" s="9"/>
      <c r="G310" s="9"/>
      <c r="H310" s="9"/>
      <c r="I310" s="9"/>
      <c r="J310" s="9"/>
      <c r="K310" s="9"/>
      <c r="L310" s="9"/>
      <c r="M310" s="10"/>
    </row>
    <row r="311" ht="15.75" customHeight="1">
      <c r="A311" s="119" t="s">
        <v>92</v>
      </c>
      <c r="B311" s="33"/>
      <c r="C311" s="33"/>
      <c r="D311" s="33"/>
      <c r="E311" s="33"/>
      <c r="F311" s="33"/>
      <c r="G311" s="33"/>
      <c r="H311" s="33"/>
      <c r="I311" s="33"/>
      <c r="J311" s="33"/>
      <c r="K311" s="33"/>
      <c r="L311" s="33"/>
      <c r="M311" s="34"/>
    </row>
    <row r="312" ht="15.75" customHeight="1">
      <c r="A312" s="120" t="s">
        <v>263</v>
      </c>
      <c r="B312" s="6"/>
      <c r="C312" s="6"/>
      <c r="D312" s="6"/>
      <c r="E312" s="6"/>
      <c r="F312" s="6"/>
      <c r="G312" s="6"/>
      <c r="H312" s="6"/>
      <c r="I312" s="6"/>
      <c r="J312" s="6"/>
      <c r="K312" s="6"/>
      <c r="L312" s="6"/>
      <c r="M312" s="36"/>
    </row>
    <row r="313" ht="15.75" customHeight="1">
      <c r="A313" s="120" t="s">
        <v>264</v>
      </c>
      <c r="B313" s="6"/>
      <c r="C313" s="6"/>
      <c r="D313" s="6"/>
      <c r="E313" s="6"/>
      <c r="F313" s="6"/>
      <c r="G313" s="6"/>
      <c r="H313" s="6"/>
      <c r="I313" s="6"/>
      <c r="J313" s="6"/>
      <c r="K313" s="6"/>
      <c r="L313" s="6"/>
      <c r="M313" s="36"/>
    </row>
    <row r="314">
      <c r="A314" s="121" t="s">
        <v>265</v>
      </c>
      <c r="B314" s="6"/>
      <c r="C314" s="6"/>
      <c r="D314" s="6"/>
      <c r="E314" s="6"/>
      <c r="F314" s="6"/>
      <c r="G314" s="6"/>
      <c r="H314" s="6"/>
      <c r="I314" s="6"/>
      <c r="J314" s="6"/>
      <c r="K314" s="6"/>
      <c r="L314" s="6"/>
      <c r="M314" s="36"/>
    </row>
    <row r="315" ht="15.75" customHeight="1">
      <c r="A315" s="120" t="s">
        <v>266</v>
      </c>
      <c r="B315" s="6"/>
      <c r="C315" s="6"/>
      <c r="D315" s="6"/>
      <c r="E315" s="6"/>
      <c r="F315" s="6"/>
      <c r="G315" s="6"/>
      <c r="H315" s="6"/>
      <c r="I315" s="6"/>
      <c r="J315" s="6"/>
      <c r="K315" s="6"/>
      <c r="L315" s="6"/>
      <c r="M315" s="36"/>
    </row>
    <row r="316" ht="15.75" customHeight="1">
      <c r="A316" s="38"/>
      <c r="B316" s="6"/>
      <c r="C316" s="6"/>
      <c r="D316" s="6"/>
      <c r="E316" s="6"/>
      <c r="F316" s="6"/>
      <c r="G316" s="6"/>
      <c r="H316" s="6"/>
      <c r="I316" s="6"/>
      <c r="J316" s="6"/>
      <c r="K316" s="6"/>
      <c r="L316" s="6"/>
      <c r="M316" s="36"/>
    </row>
    <row r="317" ht="15.75" customHeight="1">
      <c r="A317" s="38"/>
      <c r="B317" s="6"/>
      <c r="C317" s="6"/>
      <c r="D317" s="6"/>
      <c r="E317" s="6"/>
      <c r="F317" s="6"/>
      <c r="G317" s="6"/>
      <c r="H317" s="6"/>
      <c r="I317" s="6"/>
      <c r="J317" s="6"/>
      <c r="K317" s="6"/>
      <c r="L317" s="6"/>
      <c r="M317" s="36"/>
    </row>
    <row r="318" ht="15.75" customHeight="1">
      <c r="A318" s="38" t="s">
        <v>97</v>
      </c>
      <c r="B318" s="6"/>
      <c r="C318" s="6"/>
      <c r="D318" s="6"/>
      <c r="E318" s="6"/>
      <c r="F318" s="6"/>
      <c r="G318" s="6"/>
      <c r="H318" s="6"/>
      <c r="I318" s="6"/>
      <c r="J318" s="6"/>
      <c r="K318" s="6"/>
      <c r="L318" s="6"/>
      <c r="M318" s="36"/>
    </row>
    <row r="319" ht="15.75" customHeight="1">
      <c r="A319" s="122" t="s">
        <v>207</v>
      </c>
      <c r="B319" s="6"/>
      <c r="C319" s="6"/>
      <c r="D319" s="6"/>
      <c r="E319" s="6"/>
      <c r="F319" s="6"/>
      <c r="G319" s="6"/>
      <c r="H319" s="6"/>
      <c r="I319" s="6"/>
      <c r="J319" s="6"/>
      <c r="K319" s="6"/>
      <c r="L319" s="6"/>
      <c r="M319" s="36"/>
    </row>
    <row r="320" ht="15.75" customHeight="1">
      <c r="A320" s="40" t="s">
        <v>99</v>
      </c>
      <c r="B320" s="41"/>
      <c r="C320" s="41"/>
      <c r="D320" s="41"/>
      <c r="E320" s="41"/>
      <c r="F320" s="41"/>
      <c r="G320" s="41"/>
      <c r="H320" s="41"/>
      <c r="I320" s="41"/>
      <c r="J320" s="41"/>
      <c r="K320" s="41"/>
      <c r="L320" s="41"/>
      <c r="M320" s="42"/>
    </row>
    <row r="321" ht="15.75" customHeight="1">
      <c r="A321" s="123" t="s">
        <v>100</v>
      </c>
      <c r="B321" s="20"/>
      <c r="C321" s="20"/>
      <c r="D321" s="20"/>
      <c r="E321" s="20"/>
      <c r="F321" s="20"/>
      <c r="G321" s="20"/>
      <c r="H321" s="20"/>
      <c r="I321" s="20"/>
      <c r="J321" s="20"/>
      <c r="K321" s="20"/>
      <c r="L321" s="20"/>
      <c r="M321" s="98"/>
    </row>
    <row r="322" ht="15.75" customHeight="1">
      <c r="A322" s="124"/>
      <c r="B322" s="125"/>
      <c r="C322" s="125"/>
      <c r="D322" s="125"/>
      <c r="E322" s="125"/>
      <c r="F322" s="125"/>
      <c r="G322" s="125"/>
      <c r="H322" s="125"/>
      <c r="I322" s="125"/>
      <c r="J322" s="125"/>
      <c r="K322" s="125"/>
      <c r="L322" s="125"/>
      <c r="M322" s="126"/>
    </row>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sheetData>
  <mergeCells count="713">
    <mergeCell ref="A20:B20"/>
    <mergeCell ref="C20:D20"/>
    <mergeCell ref="E20:F20"/>
    <mergeCell ref="G20:M20"/>
    <mergeCell ref="A21:B21"/>
    <mergeCell ref="C21:D21"/>
    <mergeCell ref="E21:F21"/>
    <mergeCell ref="G21:M21"/>
    <mergeCell ref="C22:D22"/>
    <mergeCell ref="E22:F22"/>
    <mergeCell ref="G22:M22"/>
    <mergeCell ref="E24:F24"/>
    <mergeCell ref="G24:M24"/>
    <mergeCell ref="A22:B22"/>
    <mergeCell ref="A23:B23"/>
    <mergeCell ref="C23:D23"/>
    <mergeCell ref="E23:F23"/>
    <mergeCell ref="G23:M23"/>
    <mergeCell ref="A24:B24"/>
    <mergeCell ref="C24:D24"/>
    <mergeCell ref="I5:K5"/>
    <mergeCell ref="L5:M5"/>
    <mergeCell ref="A1:M1"/>
    <mergeCell ref="Q1:S1"/>
    <mergeCell ref="A2:M2"/>
    <mergeCell ref="Q2:S2"/>
    <mergeCell ref="A3:M3"/>
    <mergeCell ref="A4:M4"/>
    <mergeCell ref="A5:G5"/>
    <mergeCell ref="A6:M6"/>
    <mergeCell ref="A7:M7"/>
    <mergeCell ref="A8:M8"/>
    <mergeCell ref="A9:M9"/>
    <mergeCell ref="A10:M10"/>
    <mergeCell ref="A11:M11"/>
    <mergeCell ref="A12:M12"/>
    <mergeCell ref="G18:M18"/>
    <mergeCell ref="G19:M19"/>
    <mergeCell ref="A13:M13"/>
    <mergeCell ref="A14:M14"/>
    <mergeCell ref="A15:M15"/>
    <mergeCell ref="A16:M16"/>
    <mergeCell ref="C17:D17"/>
    <mergeCell ref="E17:F17"/>
    <mergeCell ref="G17:M17"/>
    <mergeCell ref="A17:B17"/>
    <mergeCell ref="A18:B18"/>
    <mergeCell ref="C18:D18"/>
    <mergeCell ref="E18:F18"/>
    <mergeCell ref="A19:B19"/>
    <mergeCell ref="C19:D19"/>
    <mergeCell ref="E19:F19"/>
    <mergeCell ref="D28:F28"/>
    <mergeCell ref="G28:I28"/>
    <mergeCell ref="A25:B25"/>
    <mergeCell ref="C25:D25"/>
    <mergeCell ref="E25:F25"/>
    <mergeCell ref="G25:M25"/>
    <mergeCell ref="A26:M26"/>
    <mergeCell ref="A27:M27"/>
    <mergeCell ref="A28:C28"/>
    <mergeCell ref="J31:K31"/>
    <mergeCell ref="L31:M31"/>
    <mergeCell ref="J28:M28"/>
    <mergeCell ref="A29:M29"/>
    <mergeCell ref="A30:M30"/>
    <mergeCell ref="A31:C31"/>
    <mergeCell ref="D31:E31"/>
    <mergeCell ref="F31:G31"/>
    <mergeCell ref="H31:I31"/>
    <mergeCell ref="H33:I33"/>
    <mergeCell ref="J33:K33"/>
    <mergeCell ref="H34:I34"/>
    <mergeCell ref="J34:K34"/>
    <mergeCell ref="L34:M34"/>
    <mergeCell ref="H35:I35"/>
    <mergeCell ref="J35:K35"/>
    <mergeCell ref="L35:M35"/>
    <mergeCell ref="A32:C32"/>
    <mergeCell ref="D32:E32"/>
    <mergeCell ref="F32:G32"/>
    <mergeCell ref="H32:I32"/>
    <mergeCell ref="J32:K32"/>
    <mergeCell ref="L32:M32"/>
    <mergeCell ref="A33:C33"/>
    <mergeCell ref="L33:M33"/>
    <mergeCell ref="D33:E33"/>
    <mergeCell ref="F33:G33"/>
    <mergeCell ref="A34:C34"/>
    <mergeCell ref="D34:E34"/>
    <mergeCell ref="F34:G34"/>
    <mergeCell ref="D35:E35"/>
    <mergeCell ref="F35:G35"/>
    <mergeCell ref="A35:C35"/>
    <mergeCell ref="A36:C36"/>
    <mergeCell ref="D36:E36"/>
    <mergeCell ref="F36:G36"/>
    <mergeCell ref="H36:I36"/>
    <mergeCell ref="J36:K36"/>
    <mergeCell ref="L36:M36"/>
    <mergeCell ref="H38:I38"/>
    <mergeCell ref="J38:K38"/>
    <mergeCell ref="H39:I39"/>
    <mergeCell ref="J39:K39"/>
    <mergeCell ref="L39:M39"/>
    <mergeCell ref="H40:I40"/>
    <mergeCell ref="J40:K40"/>
    <mergeCell ref="L40:M40"/>
    <mergeCell ref="A37:C37"/>
    <mergeCell ref="D37:E37"/>
    <mergeCell ref="F37:G37"/>
    <mergeCell ref="H37:I37"/>
    <mergeCell ref="J37:K37"/>
    <mergeCell ref="L37:M37"/>
    <mergeCell ref="A38:C38"/>
    <mergeCell ref="L38:M38"/>
    <mergeCell ref="D38:E38"/>
    <mergeCell ref="F38:G38"/>
    <mergeCell ref="A39:C39"/>
    <mergeCell ref="D39:E39"/>
    <mergeCell ref="F39:G39"/>
    <mergeCell ref="D40:E40"/>
    <mergeCell ref="F40:G40"/>
    <mergeCell ref="A40:C40"/>
    <mergeCell ref="A41:C41"/>
    <mergeCell ref="D41:E41"/>
    <mergeCell ref="F41:G41"/>
    <mergeCell ref="H41:I41"/>
    <mergeCell ref="J41:K41"/>
    <mergeCell ref="L41:M41"/>
    <mergeCell ref="H43:I43"/>
    <mergeCell ref="J43:K43"/>
    <mergeCell ref="H44:I44"/>
    <mergeCell ref="J44:K44"/>
    <mergeCell ref="L44:M44"/>
    <mergeCell ref="H45:I45"/>
    <mergeCell ref="J45:K45"/>
    <mergeCell ref="L45:M45"/>
    <mergeCell ref="A42:C42"/>
    <mergeCell ref="D42:E42"/>
    <mergeCell ref="F42:G42"/>
    <mergeCell ref="H42:I42"/>
    <mergeCell ref="J42:K42"/>
    <mergeCell ref="L42:M42"/>
    <mergeCell ref="A43:C43"/>
    <mergeCell ref="L43:M43"/>
    <mergeCell ref="D43:E43"/>
    <mergeCell ref="F43:G43"/>
    <mergeCell ref="A44:C44"/>
    <mergeCell ref="D44:E44"/>
    <mergeCell ref="F44:G44"/>
    <mergeCell ref="D45:E45"/>
    <mergeCell ref="F45:G45"/>
    <mergeCell ref="H113:J113"/>
    <mergeCell ref="K113:M113"/>
    <mergeCell ref="B111:D111"/>
    <mergeCell ref="B112:D112"/>
    <mergeCell ref="E112:G112"/>
    <mergeCell ref="H112:J112"/>
    <mergeCell ref="K112:M112"/>
    <mergeCell ref="B113:D113"/>
    <mergeCell ref="E113:G113"/>
    <mergeCell ref="H117:J117"/>
    <mergeCell ref="K117:M117"/>
    <mergeCell ref="A114:J114"/>
    <mergeCell ref="K114:M114"/>
    <mergeCell ref="A115:M115"/>
    <mergeCell ref="A116:D116"/>
    <mergeCell ref="E116:M116"/>
    <mergeCell ref="B117:D117"/>
    <mergeCell ref="E117:G117"/>
    <mergeCell ref="B107:D107"/>
    <mergeCell ref="B108:D108"/>
    <mergeCell ref="E108:G108"/>
    <mergeCell ref="H108:J108"/>
    <mergeCell ref="K108:M108"/>
    <mergeCell ref="B109:D109"/>
    <mergeCell ref="E109:G109"/>
    <mergeCell ref="B110:D110"/>
    <mergeCell ref="E110:G110"/>
    <mergeCell ref="H110:J110"/>
    <mergeCell ref="K110:M110"/>
    <mergeCell ref="E111:G111"/>
    <mergeCell ref="H111:J111"/>
    <mergeCell ref="K111:M111"/>
    <mergeCell ref="A45:C45"/>
    <mergeCell ref="A46:M46"/>
    <mergeCell ref="A47:M47"/>
    <mergeCell ref="A48:M48"/>
    <mergeCell ref="A49:M49"/>
    <mergeCell ref="A50:M92"/>
    <mergeCell ref="A93:M93"/>
    <mergeCell ref="A94:M94"/>
    <mergeCell ref="A95:M95"/>
    <mergeCell ref="A96:M96"/>
    <mergeCell ref="A97:M97"/>
    <mergeCell ref="A98:M98"/>
    <mergeCell ref="A99:M99"/>
    <mergeCell ref="A100:M100"/>
    <mergeCell ref="H105:J105"/>
    <mergeCell ref="K105:M105"/>
    <mergeCell ref="A101:M101"/>
    <mergeCell ref="A102:M102"/>
    <mergeCell ref="A103:M103"/>
    <mergeCell ref="A104:D104"/>
    <mergeCell ref="E104:M104"/>
    <mergeCell ref="B105:D105"/>
    <mergeCell ref="E105:G105"/>
    <mergeCell ref="B106:D106"/>
    <mergeCell ref="E106:G106"/>
    <mergeCell ref="H106:J106"/>
    <mergeCell ref="K106:M106"/>
    <mergeCell ref="E107:G107"/>
    <mergeCell ref="H107:J107"/>
    <mergeCell ref="K107:M107"/>
    <mergeCell ref="H109:J109"/>
    <mergeCell ref="K109:M109"/>
    <mergeCell ref="H121:J121"/>
    <mergeCell ref="K121:M121"/>
    <mergeCell ref="A126:J126"/>
    <mergeCell ref="K126:M126"/>
    <mergeCell ref="A127:M127"/>
    <mergeCell ref="A128:D128"/>
    <mergeCell ref="E128:M128"/>
    <mergeCell ref="B129:D129"/>
    <mergeCell ref="E129:G129"/>
    <mergeCell ref="B130:D130"/>
    <mergeCell ref="E130:G130"/>
    <mergeCell ref="H130:J130"/>
    <mergeCell ref="K130:M130"/>
    <mergeCell ref="E131:G131"/>
    <mergeCell ref="H131:J131"/>
    <mergeCell ref="K131:M131"/>
    <mergeCell ref="H133:J133"/>
    <mergeCell ref="K133:M133"/>
    <mergeCell ref="B131:D131"/>
    <mergeCell ref="B132:D132"/>
    <mergeCell ref="E132:G132"/>
    <mergeCell ref="H132:J132"/>
    <mergeCell ref="K132:M132"/>
    <mergeCell ref="B133:D133"/>
    <mergeCell ref="E133:G133"/>
    <mergeCell ref="B118:D118"/>
    <mergeCell ref="E118:G118"/>
    <mergeCell ref="H118:J118"/>
    <mergeCell ref="K118:M118"/>
    <mergeCell ref="E119:G119"/>
    <mergeCell ref="H119:J119"/>
    <mergeCell ref="K119:M119"/>
    <mergeCell ref="B119:D119"/>
    <mergeCell ref="B120:D120"/>
    <mergeCell ref="E120:G120"/>
    <mergeCell ref="H120:J120"/>
    <mergeCell ref="K120:M120"/>
    <mergeCell ref="B121:D121"/>
    <mergeCell ref="E121:G121"/>
    <mergeCell ref="B122:D122"/>
    <mergeCell ref="E122:G122"/>
    <mergeCell ref="H122:J122"/>
    <mergeCell ref="K122:M122"/>
    <mergeCell ref="E123:G123"/>
    <mergeCell ref="H123:J123"/>
    <mergeCell ref="K123:M123"/>
    <mergeCell ref="H125:J125"/>
    <mergeCell ref="K125:M125"/>
    <mergeCell ref="B123:D123"/>
    <mergeCell ref="B124:D124"/>
    <mergeCell ref="E124:G124"/>
    <mergeCell ref="H124:J124"/>
    <mergeCell ref="K124:M124"/>
    <mergeCell ref="B125:D125"/>
    <mergeCell ref="E125:G125"/>
    <mergeCell ref="H129:J129"/>
    <mergeCell ref="K129:M129"/>
    <mergeCell ref="H137:J137"/>
    <mergeCell ref="K137:M137"/>
    <mergeCell ref="H149:J149"/>
    <mergeCell ref="K149:M149"/>
    <mergeCell ref="B147:D147"/>
    <mergeCell ref="B148:D148"/>
    <mergeCell ref="E148:G148"/>
    <mergeCell ref="H148:J148"/>
    <mergeCell ref="K148:M148"/>
    <mergeCell ref="B149:D149"/>
    <mergeCell ref="E149:G149"/>
    <mergeCell ref="H153:J153"/>
    <mergeCell ref="K153:M153"/>
    <mergeCell ref="A150:J150"/>
    <mergeCell ref="K150:M150"/>
    <mergeCell ref="A151:M151"/>
    <mergeCell ref="A152:D152"/>
    <mergeCell ref="E152:M152"/>
    <mergeCell ref="B153:D153"/>
    <mergeCell ref="E153:G153"/>
    <mergeCell ref="B143:D143"/>
    <mergeCell ref="B144:D144"/>
    <mergeCell ref="E144:G144"/>
    <mergeCell ref="H144:J144"/>
    <mergeCell ref="K144:M144"/>
    <mergeCell ref="B145:D145"/>
    <mergeCell ref="E145:G145"/>
    <mergeCell ref="B146:D146"/>
    <mergeCell ref="E146:G146"/>
    <mergeCell ref="H146:J146"/>
    <mergeCell ref="K146:M146"/>
    <mergeCell ref="E147:G147"/>
    <mergeCell ref="H147:J147"/>
    <mergeCell ref="K147:M147"/>
    <mergeCell ref="B134:D134"/>
    <mergeCell ref="E134:G134"/>
    <mergeCell ref="H134:J134"/>
    <mergeCell ref="K134:M134"/>
    <mergeCell ref="E135:G135"/>
    <mergeCell ref="H135:J135"/>
    <mergeCell ref="K135:M135"/>
    <mergeCell ref="B135:D135"/>
    <mergeCell ref="B136:D136"/>
    <mergeCell ref="E136:G136"/>
    <mergeCell ref="H136:J136"/>
    <mergeCell ref="K136:M136"/>
    <mergeCell ref="B137:D137"/>
    <mergeCell ref="E137:G137"/>
    <mergeCell ref="H141:J141"/>
    <mergeCell ref="K141:M141"/>
    <mergeCell ref="A138:J138"/>
    <mergeCell ref="K138:M138"/>
    <mergeCell ref="A139:M139"/>
    <mergeCell ref="A140:D140"/>
    <mergeCell ref="E140:M140"/>
    <mergeCell ref="B141:D141"/>
    <mergeCell ref="E141:G141"/>
    <mergeCell ref="B142:D142"/>
    <mergeCell ref="E142:G142"/>
    <mergeCell ref="H142:J142"/>
    <mergeCell ref="K142:M142"/>
    <mergeCell ref="E143:G143"/>
    <mergeCell ref="H143:J143"/>
    <mergeCell ref="K143:M143"/>
    <mergeCell ref="H145:J145"/>
    <mergeCell ref="K145:M145"/>
    <mergeCell ref="H157:J157"/>
    <mergeCell ref="K157:M157"/>
    <mergeCell ref="A162:J162"/>
    <mergeCell ref="K162:M162"/>
    <mergeCell ref="A163:M163"/>
    <mergeCell ref="A164:D164"/>
    <mergeCell ref="E164:M164"/>
    <mergeCell ref="B165:D165"/>
    <mergeCell ref="E165:G165"/>
    <mergeCell ref="B166:D166"/>
    <mergeCell ref="E166:G166"/>
    <mergeCell ref="H166:J166"/>
    <mergeCell ref="K166:M166"/>
    <mergeCell ref="E167:G167"/>
    <mergeCell ref="H167:J167"/>
    <mergeCell ref="K167:M167"/>
    <mergeCell ref="H169:J169"/>
    <mergeCell ref="K169:M169"/>
    <mergeCell ref="B167:D167"/>
    <mergeCell ref="B168:D168"/>
    <mergeCell ref="E168:G168"/>
    <mergeCell ref="H168:J168"/>
    <mergeCell ref="K168:M168"/>
    <mergeCell ref="B169:D169"/>
    <mergeCell ref="E169:G169"/>
    <mergeCell ref="B154:D154"/>
    <mergeCell ref="E154:G154"/>
    <mergeCell ref="H154:J154"/>
    <mergeCell ref="K154:M154"/>
    <mergeCell ref="E155:G155"/>
    <mergeCell ref="H155:J155"/>
    <mergeCell ref="K155:M155"/>
    <mergeCell ref="B155:D155"/>
    <mergeCell ref="B156:D156"/>
    <mergeCell ref="E156:G156"/>
    <mergeCell ref="H156:J156"/>
    <mergeCell ref="K156:M156"/>
    <mergeCell ref="B157:D157"/>
    <mergeCell ref="E157:G157"/>
    <mergeCell ref="B158:D158"/>
    <mergeCell ref="E158:G158"/>
    <mergeCell ref="H158:J158"/>
    <mergeCell ref="K158:M158"/>
    <mergeCell ref="E159:G159"/>
    <mergeCell ref="H159:J159"/>
    <mergeCell ref="K159:M159"/>
    <mergeCell ref="H161:J161"/>
    <mergeCell ref="K161:M161"/>
    <mergeCell ref="B159:D159"/>
    <mergeCell ref="B160:D160"/>
    <mergeCell ref="E160:G160"/>
    <mergeCell ref="H160:J160"/>
    <mergeCell ref="K160:M160"/>
    <mergeCell ref="B161:D161"/>
    <mergeCell ref="E161:G161"/>
    <mergeCell ref="H165:J165"/>
    <mergeCell ref="K165:M165"/>
    <mergeCell ref="H173:J173"/>
    <mergeCell ref="K173:M173"/>
    <mergeCell ref="H185:J185"/>
    <mergeCell ref="K185:M185"/>
    <mergeCell ref="B183:D183"/>
    <mergeCell ref="B184:D184"/>
    <mergeCell ref="E184:G184"/>
    <mergeCell ref="H184:J184"/>
    <mergeCell ref="K184:M184"/>
    <mergeCell ref="B185:D185"/>
    <mergeCell ref="E185:G185"/>
    <mergeCell ref="H189:J189"/>
    <mergeCell ref="K189:M189"/>
    <mergeCell ref="A186:J186"/>
    <mergeCell ref="K186:M186"/>
    <mergeCell ref="A187:M187"/>
    <mergeCell ref="A188:D188"/>
    <mergeCell ref="E188:M188"/>
    <mergeCell ref="B189:D189"/>
    <mergeCell ref="E189:G189"/>
    <mergeCell ref="B215:D215"/>
    <mergeCell ref="B216:D216"/>
    <mergeCell ref="E216:G216"/>
    <mergeCell ref="H216:J216"/>
    <mergeCell ref="K216:M216"/>
    <mergeCell ref="B217:D217"/>
    <mergeCell ref="E217:G217"/>
    <mergeCell ref="B218:D218"/>
    <mergeCell ref="E218:G218"/>
    <mergeCell ref="H218:J218"/>
    <mergeCell ref="K218:M218"/>
    <mergeCell ref="E219:G219"/>
    <mergeCell ref="H219:J219"/>
    <mergeCell ref="K219:M219"/>
    <mergeCell ref="B206:D206"/>
    <mergeCell ref="E206:G206"/>
    <mergeCell ref="H206:J206"/>
    <mergeCell ref="K206:M206"/>
    <mergeCell ref="E207:G207"/>
    <mergeCell ref="H207:J207"/>
    <mergeCell ref="K207:M207"/>
    <mergeCell ref="B207:D207"/>
    <mergeCell ref="B208:D208"/>
    <mergeCell ref="E208:G208"/>
    <mergeCell ref="H208:J208"/>
    <mergeCell ref="K208:M208"/>
    <mergeCell ref="B209:D209"/>
    <mergeCell ref="E209:G209"/>
    <mergeCell ref="H213:J213"/>
    <mergeCell ref="K213:M213"/>
    <mergeCell ref="A210:J210"/>
    <mergeCell ref="K210:M210"/>
    <mergeCell ref="A211:M211"/>
    <mergeCell ref="A212:D212"/>
    <mergeCell ref="E212:M212"/>
    <mergeCell ref="B213:D213"/>
    <mergeCell ref="E213:G213"/>
    <mergeCell ref="B214:D214"/>
    <mergeCell ref="E214:G214"/>
    <mergeCell ref="H214:J214"/>
    <mergeCell ref="K214:M214"/>
    <mergeCell ref="E215:G215"/>
    <mergeCell ref="H215:J215"/>
    <mergeCell ref="K215:M215"/>
    <mergeCell ref="H217:J217"/>
    <mergeCell ref="K217:M217"/>
    <mergeCell ref="H229:J229"/>
    <mergeCell ref="K229:M229"/>
    <mergeCell ref="A282:B283"/>
    <mergeCell ref="C282:D283"/>
    <mergeCell ref="E282:F283"/>
    <mergeCell ref="G282:H282"/>
    <mergeCell ref="I282:I283"/>
    <mergeCell ref="J282:K283"/>
    <mergeCell ref="L282:M282"/>
    <mergeCell ref="A284:B284"/>
    <mergeCell ref="C284:D284"/>
    <mergeCell ref="E284:F284"/>
    <mergeCell ref="J284:K284"/>
    <mergeCell ref="C285:D285"/>
    <mergeCell ref="E285:F285"/>
    <mergeCell ref="J285:K285"/>
    <mergeCell ref="B226:D226"/>
    <mergeCell ref="E226:G226"/>
    <mergeCell ref="H226:J226"/>
    <mergeCell ref="K226:M226"/>
    <mergeCell ref="E227:G227"/>
    <mergeCell ref="H227:J227"/>
    <mergeCell ref="K227:M227"/>
    <mergeCell ref="B227:D227"/>
    <mergeCell ref="B228:D228"/>
    <mergeCell ref="E228:G228"/>
    <mergeCell ref="H228:J228"/>
    <mergeCell ref="K228:M228"/>
    <mergeCell ref="B229:D229"/>
    <mergeCell ref="E229:G229"/>
    <mergeCell ref="B230:D230"/>
    <mergeCell ref="E230:G230"/>
    <mergeCell ref="H230:J230"/>
    <mergeCell ref="K230:M230"/>
    <mergeCell ref="E231:G231"/>
    <mergeCell ref="H231:J231"/>
    <mergeCell ref="K231:M231"/>
    <mergeCell ref="H233:J233"/>
    <mergeCell ref="K233:M233"/>
    <mergeCell ref="B231:D231"/>
    <mergeCell ref="B232:D232"/>
    <mergeCell ref="E232:G232"/>
    <mergeCell ref="H232:J232"/>
    <mergeCell ref="K232:M232"/>
    <mergeCell ref="B233:D233"/>
    <mergeCell ref="E233:G233"/>
    <mergeCell ref="A234:J234"/>
    <mergeCell ref="K234:M234"/>
    <mergeCell ref="A235:M235"/>
    <mergeCell ref="A236:M278"/>
    <mergeCell ref="A279:M279"/>
    <mergeCell ref="A280:M280"/>
    <mergeCell ref="A281:M281"/>
    <mergeCell ref="J293:K293"/>
    <mergeCell ref="J294:K294"/>
    <mergeCell ref="A295:M295"/>
    <mergeCell ref="A296:M296"/>
    <mergeCell ref="J286:K286"/>
    <mergeCell ref="J287:K287"/>
    <mergeCell ref="J288:K288"/>
    <mergeCell ref="J289:K289"/>
    <mergeCell ref="J290:K290"/>
    <mergeCell ref="J291:K291"/>
    <mergeCell ref="J292:K292"/>
    <mergeCell ref="A301:B301"/>
    <mergeCell ref="C301:M301"/>
    <mergeCell ref="A302:B302"/>
    <mergeCell ref="C302:M302"/>
    <mergeCell ref="A294:B294"/>
    <mergeCell ref="C294:D294"/>
    <mergeCell ref="E294:F294"/>
    <mergeCell ref="O296:T303"/>
    <mergeCell ref="A297:M297"/>
    <mergeCell ref="A298:B298"/>
    <mergeCell ref="C298:M298"/>
    <mergeCell ref="A303:M303"/>
    <mergeCell ref="A304:M304"/>
    <mergeCell ref="A305:B305"/>
    <mergeCell ref="C305:M305"/>
    <mergeCell ref="A306:B306"/>
    <mergeCell ref="C306:M306"/>
    <mergeCell ref="A307:B307"/>
    <mergeCell ref="C307:M307"/>
    <mergeCell ref="A308:M308"/>
    <mergeCell ref="A309:M309"/>
    <mergeCell ref="A310:M310"/>
    <mergeCell ref="A311:M311"/>
    <mergeCell ref="A312:M312"/>
    <mergeCell ref="A313:M313"/>
    <mergeCell ref="A321:M321"/>
    <mergeCell ref="A322:M322"/>
    <mergeCell ref="A314:M314"/>
    <mergeCell ref="A315:M315"/>
    <mergeCell ref="A316:M316"/>
    <mergeCell ref="A317:M317"/>
    <mergeCell ref="A318:M318"/>
    <mergeCell ref="A319:M319"/>
    <mergeCell ref="A320:M320"/>
    <mergeCell ref="A285:B285"/>
    <mergeCell ref="A286:B286"/>
    <mergeCell ref="C286:D286"/>
    <mergeCell ref="E286:F286"/>
    <mergeCell ref="A287:B287"/>
    <mergeCell ref="C287:D287"/>
    <mergeCell ref="E287:F287"/>
    <mergeCell ref="C290:D290"/>
    <mergeCell ref="E290:F290"/>
    <mergeCell ref="A288:B288"/>
    <mergeCell ref="C288:D288"/>
    <mergeCell ref="E288:F288"/>
    <mergeCell ref="A289:B289"/>
    <mergeCell ref="C289:D289"/>
    <mergeCell ref="E289:F289"/>
    <mergeCell ref="A290:B290"/>
    <mergeCell ref="C293:D293"/>
    <mergeCell ref="E293:F293"/>
    <mergeCell ref="A291:B291"/>
    <mergeCell ref="C291:D291"/>
    <mergeCell ref="E291:F291"/>
    <mergeCell ref="A292:B292"/>
    <mergeCell ref="C292:D292"/>
    <mergeCell ref="E292:F292"/>
    <mergeCell ref="A293:B293"/>
    <mergeCell ref="A299:B299"/>
    <mergeCell ref="C299:M299"/>
    <mergeCell ref="A300:B300"/>
    <mergeCell ref="C300:M300"/>
    <mergeCell ref="B179:D179"/>
    <mergeCell ref="B180:D180"/>
    <mergeCell ref="E180:G180"/>
    <mergeCell ref="H180:J180"/>
    <mergeCell ref="K180:M180"/>
    <mergeCell ref="B181:D181"/>
    <mergeCell ref="E181:G181"/>
    <mergeCell ref="B182:D182"/>
    <mergeCell ref="E182:G182"/>
    <mergeCell ref="H182:J182"/>
    <mergeCell ref="K182:M182"/>
    <mergeCell ref="E183:G183"/>
    <mergeCell ref="H183:J183"/>
    <mergeCell ref="K183:M183"/>
    <mergeCell ref="B170:D170"/>
    <mergeCell ref="E170:G170"/>
    <mergeCell ref="H170:J170"/>
    <mergeCell ref="K170:M170"/>
    <mergeCell ref="E171:G171"/>
    <mergeCell ref="H171:J171"/>
    <mergeCell ref="K171:M171"/>
    <mergeCell ref="B171:D171"/>
    <mergeCell ref="B172:D172"/>
    <mergeCell ref="E172:G172"/>
    <mergeCell ref="H172:J172"/>
    <mergeCell ref="K172:M172"/>
    <mergeCell ref="B173:D173"/>
    <mergeCell ref="E173:G173"/>
    <mergeCell ref="H177:J177"/>
    <mergeCell ref="K177:M177"/>
    <mergeCell ref="A174:J174"/>
    <mergeCell ref="K174:M174"/>
    <mergeCell ref="A175:M175"/>
    <mergeCell ref="A176:D176"/>
    <mergeCell ref="E176:M176"/>
    <mergeCell ref="B177:D177"/>
    <mergeCell ref="E177:G177"/>
    <mergeCell ref="B178:D178"/>
    <mergeCell ref="E178:G178"/>
    <mergeCell ref="H178:J178"/>
    <mergeCell ref="K178:M178"/>
    <mergeCell ref="E179:G179"/>
    <mergeCell ref="H179:J179"/>
    <mergeCell ref="K179:M179"/>
    <mergeCell ref="H181:J181"/>
    <mergeCell ref="K181:M181"/>
    <mergeCell ref="H193:J193"/>
    <mergeCell ref="K193:M193"/>
    <mergeCell ref="A198:J198"/>
    <mergeCell ref="K198:M198"/>
    <mergeCell ref="A199:M199"/>
    <mergeCell ref="A200:D200"/>
    <mergeCell ref="E200:M200"/>
    <mergeCell ref="B201:D201"/>
    <mergeCell ref="E201:G201"/>
    <mergeCell ref="B202:D202"/>
    <mergeCell ref="E202:G202"/>
    <mergeCell ref="H202:J202"/>
    <mergeCell ref="K202:M202"/>
    <mergeCell ref="E203:G203"/>
    <mergeCell ref="H203:J203"/>
    <mergeCell ref="K203:M203"/>
    <mergeCell ref="H205:J205"/>
    <mergeCell ref="K205:M205"/>
    <mergeCell ref="B203:D203"/>
    <mergeCell ref="B204:D204"/>
    <mergeCell ref="E204:G204"/>
    <mergeCell ref="H204:J204"/>
    <mergeCell ref="K204:M204"/>
    <mergeCell ref="B205:D205"/>
    <mergeCell ref="E205:G205"/>
    <mergeCell ref="B190:D190"/>
    <mergeCell ref="E190:G190"/>
    <mergeCell ref="H190:J190"/>
    <mergeCell ref="K190:M190"/>
    <mergeCell ref="E191:G191"/>
    <mergeCell ref="H191:J191"/>
    <mergeCell ref="K191:M191"/>
    <mergeCell ref="B191:D191"/>
    <mergeCell ref="B192:D192"/>
    <mergeCell ref="E192:G192"/>
    <mergeCell ref="H192:J192"/>
    <mergeCell ref="K192:M192"/>
    <mergeCell ref="B193:D193"/>
    <mergeCell ref="E193:G193"/>
    <mergeCell ref="B194:D194"/>
    <mergeCell ref="E194:G194"/>
    <mergeCell ref="H194:J194"/>
    <mergeCell ref="K194:M194"/>
    <mergeCell ref="E195:G195"/>
    <mergeCell ref="H195:J195"/>
    <mergeCell ref="K195:M195"/>
    <mergeCell ref="H197:J197"/>
    <mergeCell ref="K197:M197"/>
    <mergeCell ref="B195:D195"/>
    <mergeCell ref="B196:D196"/>
    <mergeCell ref="E196:G196"/>
    <mergeCell ref="H196:J196"/>
    <mergeCell ref="K196:M196"/>
    <mergeCell ref="B197:D197"/>
    <mergeCell ref="E197:G197"/>
    <mergeCell ref="H201:J201"/>
    <mergeCell ref="K201:M201"/>
    <mergeCell ref="H209:J209"/>
    <mergeCell ref="K209:M209"/>
    <mergeCell ref="H221:J221"/>
    <mergeCell ref="K221:M221"/>
    <mergeCell ref="B219:D219"/>
    <mergeCell ref="B220:D220"/>
    <mergeCell ref="E220:G220"/>
    <mergeCell ref="H220:J220"/>
    <mergeCell ref="K220:M220"/>
    <mergeCell ref="B221:D221"/>
    <mergeCell ref="E221:G221"/>
    <mergeCell ref="H225:J225"/>
    <mergeCell ref="K225:M225"/>
    <mergeCell ref="A222:J222"/>
    <mergeCell ref="K222:M222"/>
    <mergeCell ref="A223:M223"/>
    <mergeCell ref="A224:D224"/>
    <mergeCell ref="E224:M224"/>
    <mergeCell ref="B225:D225"/>
    <mergeCell ref="E225:G225"/>
  </mergeCells>
  <hyperlinks>
    <hyperlink r:id="rId2" ref="Q51"/>
    <hyperlink r:id="rId3" ref="Q53"/>
    <hyperlink r:id="rId4" ref="Q55"/>
    <hyperlink r:id="rId5" ref="O284"/>
    <hyperlink r:id="rId6" ref="O286"/>
    <hyperlink r:id="rId7" ref="O288"/>
    <hyperlink r:id="rId8" ref="O289"/>
    <hyperlink r:id="rId9" ref="O293"/>
  </hyperlinks>
  <printOptions/>
  <pageMargins bottom="0.75" footer="0.0" header="0.0" left="0.7" right="0.7" top="0.75"/>
  <pageSetup orientation="landscape"/>
  <drawing r:id="rId10"/>
  <legacyDrawing r:id="rId1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3" width="10.71"/>
    <col customWidth="1" min="4" max="4" width="11.29"/>
    <col customWidth="1" min="5" max="5" width="11.43"/>
    <col customWidth="1" min="6" max="7" width="10.71"/>
    <col customWidth="1" min="8" max="8" width="12.29"/>
    <col customWidth="1" min="9" max="9" width="11.0"/>
    <col customWidth="1" min="10" max="10" width="9.43"/>
    <col customWidth="1" min="11" max="11" width="7.57"/>
    <col customWidth="1" min="12" max="12" width="8.43"/>
    <col customWidth="1" min="13" max="13" width="10.29"/>
    <col customWidth="1" min="14" max="14" width="5.0"/>
    <col customWidth="1" min="15" max="24" width="10.71"/>
    <col customWidth="1" min="25" max="25" width="13.0"/>
    <col customWidth="1" min="26" max="28" width="10.71"/>
  </cols>
  <sheetData>
    <row r="1">
      <c r="A1" s="1"/>
      <c r="B1" s="2"/>
      <c r="C1" s="2"/>
      <c r="D1" s="2"/>
      <c r="E1" s="2"/>
      <c r="F1" s="2"/>
      <c r="G1" s="2"/>
      <c r="H1" s="2"/>
      <c r="I1" s="2"/>
      <c r="J1" s="2"/>
      <c r="K1" s="2"/>
      <c r="L1" s="2"/>
      <c r="M1" s="2"/>
      <c r="O1" s="44"/>
      <c r="P1" s="45" t="s">
        <v>101</v>
      </c>
      <c r="Q1" s="6"/>
      <c r="R1" s="7"/>
    </row>
    <row r="2">
      <c r="A2" s="3" t="s">
        <v>0</v>
      </c>
      <c r="B2" s="2"/>
      <c r="C2" s="2"/>
      <c r="D2" s="2"/>
      <c r="E2" s="2"/>
      <c r="F2" s="2"/>
      <c r="G2" s="2"/>
      <c r="H2" s="2"/>
      <c r="I2" s="2"/>
      <c r="J2" s="2"/>
      <c r="K2" s="2"/>
      <c r="L2" s="2"/>
      <c r="M2" s="4"/>
      <c r="O2" s="46"/>
      <c r="P2" s="45" t="s">
        <v>102</v>
      </c>
      <c r="Q2" s="6"/>
      <c r="R2" s="7"/>
    </row>
    <row r="3">
      <c r="A3" s="47" t="s">
        <v>267</v>
      </c>
      <c r="B3" s="6"/>
      <c r="C3" s="6"/>
      <c r="D3" s="6"/>
      <c r="E3" s="6"/>
      <c r="F3" s="6"/>
      <c r="G3" s="6"/>
      <c r="H3" s="6"/>
      <c r="I3" s="6"/>
      <c r="J3" s="6"/>
      <c r="K3" s="6"/>
      <c r="L3" s="6"/>
      <c r="M3" s="7"/>
      <c r="O3" s="131"/>
      <c r="P3" s="131"/>
      <c r="Q3" s="131"/>
      <c r="R3" s="131"/>
      <c r="S3" s="131"/>
      <c r="T3" s="131"/>
      <c r="U3" s="131"/>
      <c r="V3" s="131"/>
    </row>
    <row r="4">
      <c r="A4" s="48"/>
      <c r="B4" s="6"/>
      <c r="C4" s="6"/>
      <c r="D4" s="6"/>
      <c r="E4" s="6"/>
      <c r="F4" s="6"/>
      <c r="G4" s="6"/>
      <c r="H4" s="6"/>
      <c r="I4" s="6"/>
      <c r="J4" s="6"/>
      <c r="K4" s="6"/>
      <c r="L4" s="6"/>
      <c r="M4" s="7"/>
      <c r="O4" s="132" t="s">
        <v>268</v>
      </c>
      <c r="P4" s="6"/>
      <c r="Q4" s="6"/>
      <c r="R4" s="6"/>
      <c r="S4" s="6"/>
      <c r="T4" s="6"/>
      <c r="U4" s="6"/>
      <c r="V4" s="6"/>
      <c r="W4" s="6"/>
      <c r="X4" s="6"/>
      <c r="Y4" s="7"/>
    </row>
    <row r="5">
      <c r="A5" s="49" t="s">
        <v>104</v>
      </c>
      <c r="B5" s="6"/>
      <c r="C5" s="6"/>
      <c r="D5" s="6"/>
      <c r="E5" s="6"/>
      <c r="F5" s="6"/>
      <c r="G5" s="7"/>
      <c r="H5" s="50" t="s">
        <v>105</v>
      </c>
      <c r="I5" s="51">
        <v>9300.0</v>
      </c>
      <c r="J5" s="6"/>
      <c r="K5" s="7"/>
      <c r="L5" s="49" t="s">
        <v>106</v>
      </c>
      <c r="M5" s="7"/>
      <c r="N5" s="22"/>
      <c r="O5" s="133" t="s">
        <v>269</v>
      </c>
      <c r="P5" s="6"/>
      <c r="Q5" s="6"/>
      <c r="R5" s="6"/>
      <c r="S5" s="6"/>
      <c r="T5" s="6"/>
      <c r="U5" s="6"/>
      <c r="V5" s="6"/>
      <c r="W5" s="6"/>
      <c r="X5" s="6"/>
      <c r="Y5" s="7"/>
      <c r="Z5" s="22"/>
      <c r="AA5" s="22"/>
      <c r="AB5" s="22"/>
    </row>
    <row r="6">
      <c r="A6" s="48"/>
      <c r="B6" s="6"/>
      <c r="C6" s="6"/>
      <c r="D6" s="6"/>
      <c r="E6" s="6"/>
      <c r="F6" s="6"/>
      <c r="G6" s="6"/>
      <c r="H6" s="6"/>
      <c r="I6" s="6"/>
      <c r="J6" s="6"/>
      <c r="K6" s="6"/>
      <c r="L6" s="6"/>
      <c r="M6" s="7"/>
      <c r="N6" s="22"/>
      <c r="O6" s="134" t="s">
        <v>270</v>
      </c>
      <c r="P6" s="6"/>
      <c r="Q6" s="6"/>
      <c r="R6" s="6"/>
      <c r="S6" s="6"/>
      <c r="T6" s="6"/>
      <c r="U6" s="6"/>
      <c r="V6" s="6"/>
      <c r="W6" s="6"/>
      <c r="X6" s="6"/>
      <c r="Y6" s="7"/>
      <c r="Z6" s="22"/>
      <c r="AA6" s="22"/>
      <c r="AB6" s="22"/>
    </row>
    <row r="7">
      <c r="A7" s="135" t="s">
        <v>271</v>
      </c>
      <c r="B7" s="6"/>
      <c r="C7" s="6"/>
      <c r="D7" s="6"/>
      <c r="E7" s="6"/>
      <c r="F7" s="6"/>
      <c r="G7" s="6"/>
      <c r="H7" s="6"/>
      <c r="I7" s="6"/>
      <c r="J7" s="6"/>
      <c r="K7" s="6"/>
      <c r="L7" s="6"/>
      <c r="M7" s="7"/>
      <c r="N7" s="22"/>
      <c r="O7" s="134" t="s">
        <v>272</v>
      </c>
      <c r="P7" s="6"/>
      <c r="Q7" s="6"/>
      <c r="R7" s="6"/>
      <c r="S7" s="6"/>
      <c r="T7" s="6"/>
      <c r="U7" s="6"/>
      <c r="V7" s="6"/>
      <c r="W7" s="6"/>
      <c r="X7" s="6"/>
      <c r="Y7" s="7"/>
      <c r="Z7" s="22"/>
      <c r="AA7" s="22"/>
      <c r="AB7" s="22"/>
    </row>
    <row r="8">
      <c r="A8" s="135" t="s">
        <v>273</v>
      </c>
      <c r="B8" s="6"/>
      <c r="C8" s="6"/>
      <c r="D8" s="6"/>
      <c r="E8" s="6"/>
      <c r="F8" s="6"/>
      <c r="G8" s="6"/>
      <c r="H8" s="6"/>
      <c r="I8" s="6"/>
      <c r="J8" s="6"/>
      <c r="K8" s="6"/>
      <c r="L8" s="6"/>
      <c r="M8" s="7"/>
      <c r="O8" s="133" t="s">
        <v>274</v>
      </c>
      <c r="P8" s="6"/>
      <c r="Q8" s="6"/>
      <c r="R8" s="6"/>
      <c r="S8" s="6"/>
      <c r="T8" s="6"/>
      <c r="U8" s="6"/>
      <c r="V8" s="6"/>
      <c r="W8" s="6"/>
      <c r="X8" s="6"/>
      <c r="Y8" s="7"/>
    </row>
    <row r="9">
      <c r="A9" s="52" t="s">
        <v>275</v>
      </c>
      <c r="B9" s="6"/>
      <c r="C9" s="6"/>
      <c r="D9" s="6"/>
      <c r="E9" s="6"/>
      <c r="F9" s="6"/>
      <c r="G9" s="6"/>
      <c r="H9" s="6"/>
      <c r="I9" s="6"/>
      <c r="J9" s="6"/>
      <c r="K9" s="6"/>
      <c r="L9" s="6"/>
      <c r="M9" s="7"/>
      <c r="O9" s="134" t="s">
        <v>276</v>
      </c>
      <c r="P9" s="6"/>
      <c r="Q9" s="6"/>
      <c r="R9" s="6"/>
      <c r="S9" s="6"/>
      <c r="T9" s="6"/>
      <c r="U9" s="6"/>
      <c r="V9" s="6"/>
      <c r="W9" s="6"/>
      <c r="X9" s="6"/>
      <c r="Y9" s="7"/>
    </row>
    <row r="10">
      <c r="A10" s="53" t="s">
        <v>277</v>
      </c>
      <c r="B10" s="6"/>
      <c r="C10" s="6"/>
      <c r="D10" s="6"/>
      <c r="E10" s="6"/>
      <c r="F10" s="6"/>
      <c r="G10" s="6"/>
      <c r="H10" s="6"/>
      <c r="I10" s="6"/>
      <c r="J10" s="6"/>
      <c r="K10" s="6"/>
      <c r="L10" s="6"/>
      <c r="M10" s="7"/>
      <c r="O10" s="136" t="s">
        <v>278</v>
      </c>
      <c r="P10" s="9"/>
      <c r="Q10" s="9"/>
      <c r="R10" s="9"/>
      <c r="S10" s="9"/>
      <c r="T10" s="9"/>
      <c r="U10" s="9"/>
      <c r="V10" s="9"/>
      <c r="W10" s="9"/>
      <c r="X10" s="9"/>
      <c r="Y10" s="10"/>
    </row>
    <row r="11">
      <c r="A11" s="135" t="s">
        <v>279</v>
      </c>
      <c r="B11" s="6"/>
      <c r="C11" s="6"/>
      <c r="D11" s="6"/>
      <c r="E11" s="6"/>
      <c r="F11" s="6"/>
      <c r="G11" s="6"/>
      <c r="H11" s="6"/>
      <c r="I11" s="6"/>
      <c r="J11" s="6"/>
      <c r="K11" s="6"/>
      <c r="L11" s="6"/>
      <c r="M11" s="7"/>
      <c r="V11" s="131"/>
    </row>
    <row r="12">
      <c r="A12" s="135" t="s">
        <v>280</v>
      </c>
      <c r="B12" s="6"/>
      <c r="C12" s="6"/>
      <c r="D12" s="6"/>
      <c r="E12" s="6"/>
      <c r="F12" s="6"/>
      <c r="G12" s="6"/>
      <c r="H12" s="6"/>
      <c r="I12" s="6"/>
      <c r="J12" s="6"/>
      <c r="K12" s="6"/>
      <c r="L12" s="6"/>
      <c r="M12" s="7"/>
      <c r="V12" s="131"/>
    </row>
    <row r="13">
      <c r="A13" s="135" t="s">
        <v>281</v>
      </c>
      <c r="B13" s="6"/>
      <c r="C13" s="6"/>
      <c r="D13" s="6"/>
      <c r="E13" s="6"/>
      <c r="F13" s="6"/>
      <c r="G13" s="6"/>
      <c r="H13" s="6"/>
      <c r="I13" s="6"/>
      <c r="J13" s="6"/>
      <c r="K13" s="6"/>
      <c r="L13" s="6"/>
      <c r="M13" s="7"/>
      <c r="V13" s="131"/>
    </row>
    <row r="14">
      <c r="A14" s="135" t="s">
        <v>282</v>
      </c>
      <c r="B14" s="6"/>
      <c r="C14" s="6"/>
      <c r="D14" s="6"/>
      <c r="E14" s="6"/>
      <c r="F14" s="6"/>
      <c r="G14" s="6"/>
      <c r="H14" s="6"/>
      <c r="I14" s="6"/>
      <c r="J14" s="6"/>
      <c r="K14" s="6"/>
      <c r="L14" s="6"/>
      <c r="M14" s="7"/>
      <c r="V14" s="131"/>
    </row>
    <row r="15">
      <c r="A15" s="135" t="s">
        <v>283</v>
      </c>
      <c r="B15" s="6"/>
      <c r="C15" s="6"/>
      <c r="D15" s="6"/>
      <c r="E15" s="6"/>
      <c r="F15" s="6"/>
      <c r="G15" s="6"/>
      <c r="H15" s="6"/>
      <c r="I15" s="6"/>
      <c r="J15" s="6"/>
      <c r="K15" s="6"/>
      <c r="L15" s="6"/>
      <c r="M15" s="7"/>
      <c r="V15" s="131"/>
    </row>
    <row r="16">
      <c r="A16" s="135" t="s">
        <v>284</v>
      </c>
      <c r="B16" s="6"/>
      <c r="C16" s="6"/>
      <c r="D16" s="6"/>
      <c r="E16" s="6"/>
      <c r="F16" s="6"/>
      <c r="G16" s="6"/>
      <c r="H16" s="6"/>
      <c r="I16" s="6"/>
      <c r="J16" s="6"/>
      <c r="K16" s="6"/>
      <c r="L16" s="6"/>
      <c r="M16" s="7"/>
      <c r="V16" s="131"/>
    </row>
    <row r="17">
      <c r="A17" s="135" t="s">
        <v>285</v>
      </c>
      <c r="B17" s="6"/>
      <c r="C17" s="6"/>
      <c r="D17" s="6"/>
      <c r="E17" s="6"/>
      <c r="F17" s="6"/>
      <c r="G17" s="6"/>
      <c r="H17" s="6"/>
      <c r="I17" s="6"/>
      <c r="J17" s="6"/>
      <c r="K17" s="6"/>
      <c r="L17" s="6"/>
      <c r="M17" s="7"/>
      <c r="V17" s="131"/>
    </row>
    <row r="18">
      <c r="A18" s="53" t="s">
        <v>286</v>
      </c>
      <c r="B18" s="6"/>
      <c r="C18" s="6"/>
      <c r="D18" s="6"/>
      <c r="E18" s="6"/>
      <c r="F18" s="6"/>
      <c r="G18" s="6"/>
      <c r="H18" s="6"/>
      <c r="I18" s="6"/>
      <c r="J18" s="6"/>
      <c r="K18" s="6"/>
      <c r="L18" s="6"/>
      <c r="M18" s="7"/>
      <c r="V18" s="131"/>
    </row>
    <row r="19">
      <c r="A19" s="53" t="s">
        <v>287</v>
      </c>
      <c r="B19" s="6"/>
      <c r="C19" s="6"/>
      <c r="D19" s="6"/>
      <c r="E19" s="6"/>
      <c r="F19" s="6"/>
      <c r="G19" s="6"/>
      <c r="H19" s="6"/>
      <c r="I19" s="6"/>
      <c r="J19" s="6"/>
      <c r="K19" s="6"/>
      <c r="L19" s="6"/>
      <c r="M19" s="7"/>
      <c r="V19" s="131"/>
    </row>
    <row r="20">
      <c r="A20" s="135" t="s">
        <v>288</v>
      </c>
      <c r="B20" s="6"/>
      <c r="C20" s="6"/>
      <c r="D20" s="6"/>
      <c r="E20" s="6"/>
      <c r="F20" s="6"/>
      <c r="G20" s="6"/>
      <c r="H20" s="6"/>
      <c r="I20" s="6"/>
      <c r="J20" s="6"/>
      <c r="K20" s="6"/>
      <c r="L20" s="6"/>
      <c r="M20" s="7"/>
      <c r="V20" s="131"/>
    </row>
    <row r="21">
      <c r="A21" s="135" t="s">
        <v>289</v>
      </c>
      <c r="B21" s="6"/>
      <c r="C21" s="6"/>
      <c r="D21" s="6"/>
      <c r="E21" s="6"/>
      <c r="F21" s="6"/>
      <c r="G21" s="6"/>
      <c r="H21" s="6"/>
      <c r="I21" s="6"/>
      <c r="J21" s="6"/>
      <c r="K21" s="6"/>
      <c r="L21" s="6"/>
      <c r="M21" s="7"/>
      <c r="V21" s="131"/>
    </row>
    <row r="22">
      <c r="V22" s="131"/>
    </row>
    <row r="23" ht="15.75" customHeight="1">
      <c r="A23" s="55" t="s">
        <v>290</v>
      </c>
      <c r="B23" s="6"/>
      <c r="C23" s="6"/>
      <c r="D23" s="6"/>
      <c r="E23" s="6"/>
      <c r="F23" s="6"/>
      <c r="G23" s="6"/>
      <c r="H23" s="6"/>
      <c r="I23" s="6"/>
      <c r="J23" s="6"/>
      <c r="K23" s="6"/>
      <c r="L23" s="6"/>
      <c r="M23" s="7"/>
      <c r="V23" s="131"/>
    </row>
    <row r="24" ht="15.75" customHeight="1">
      <c r="A24" s="137" t="s">
        <v>291</v>
      </c>
      <c r="B24" s="6"/>
      <c r="C24" s="6"/>
      <c r="D24" s="6"/>
      <c r="E24" s="6"/>
      <c r="F24" s="6"/>
      <c r="G24" s="6"/>
      <c r="H24" s="6"/>
      <c r="I24" s="6"/>
      <c r="J24" s="6"/>
      <c r="K24" s="6"/>
      <c r="L24" s="6"/>
      <c r="M24" s="7"/>
      <c r="V24" s="131"/>
    </row>
    <row r="25" ht="15.75" customHeight="1">
      <c r="A25" s="138" t="s">
        <v>292</v>
      </c>
      <c r="B25" s="6"/>
      <c r="C25" s="6"/>
      <c r="D25" s="6"/>
      <c r="E25" s="6"/>
      <c r="F25" s="6"/>
      <c r="G25" s="6"/>
      <c r="H25" s="6"/>
      <c r="I25" s="6"/>
      <c r="J25" s="6"/>
      <c r="K25" s="6"/>
      <c r="L25" s="6"/>
      <c r="M25" s="7"/>
      <c r="V25" s="131"/>
    </row>
    <row r="26" ht="15.75" customHeight="1">
      <c r="A26" s="139"/>
      <c r="B26" s="9"/>
      <c r="C26" s="9"/>
      <c r="D26" s="9"/>
      <c r="E26" s="9"/>
      <c r="F26" s="9"/>
      <c r="G26" s="9"/>
      <c r="H26" s="9"/>
      <c r="I26" s="9"/>
      <c r="J26" s="9"/>
      <c r="K26" s="9"/>
      <c r="L26" s="9"/>
      <c r="M26" s="9"/>
      <c r="V26" s="131"/>
    </row>
    <row r="27" ht="15.75" customHeight="1"/>
    <row r="28" ht="15.75" customHeight="1"/>
    <row r="29" ht="15.75" customHeight="1">
      <c r="V29" s="131"/>
    </row>
    <row r="30" ht="15.75" customHeight="1">
      <c r="V30" s="131"/>
    </row>
    <row r="31" ht="15.75" customHeight="1"/>
    <row r="32" ht="15.75" customHeight="1"/>
    <row r="33" ht="15.75" customHeight="1"/>
    <row r="34" ht="15.75" customHeight="1">
      <c r="V34" s="131"/>
    </row>
    <row r="35" ht="15.75" customHeight="1">
      <c r="V35" s="131"/>
    </row>
    <row r="36" ht="15.75" customHeight="1">
      <c r="V36" s="131"/>
    </row>
    <row r="37" ht="15.75" customHeight="1">
      <c r="V37" s="131"/>
    </row>
    <row r="38" ht="15.75" customHeight="1">
      <c r="O38" s="131"/>
      <c r="P38" s="131"/>
      <c r="Q38" s="131"/>
      <c r="R38" s="131"/>
      <c r="S38" s="131"/>
      <c r="T38" s="131"/>
      <c r="U38" s="131"/>
      <c r="V38" s="131"/>
    </row>
    <row r="39" ht="15.75" customHeight="1"/>
    <row r="40" ht="15.75" customHeight="1">
      <c r="A40" s="140"/>
      <c r="B40" s="20"/>
      <c r="C40" s="20"/>
      <c r="D40" s="20"/>
      <c r="E40" s="20"/>
      <c r="F40" s="20"/>
      <c r="G40" s="20"/>
      <c r="H40" s="20"/>
      <c r="I40" s="20"/>
      <c r="J40" s="20"/>
      <c r="K40" s="20"/>
      <c r="L40" s="20"/>
      <c r="M40" s="20"/>
    </row>
    <row r="41" ht="15.75" customHeight="1">
      <c r="A41" s="55" t="s">
        <v>293</v>
      </c>
      <c r="B41" s="6"/>
      <c r="C41" s="6"/>
      <c r="D41" s="6"/>
      <c r="E41" s="6"/>
      <c r="F41" s="6"/>
      <c r="G41" s="6"/>
      <c r="H41" s="6"/>
      <c r="I41" s="6"/>
      <c r="J41" s="6"/>
      <c r="K41" s="6"/>
      <c r="L41" s="6"/>
      <c r="M41" s="7"/>
      <c r="N41" s="22"/>
      <c r="O41" s="22"/>
      <c r="P41" s="22"/>
      <c r="Q41" s="22"/>
      <c r="R41" s="22"/>
      <c r="S41" s="22"/>
      <c r="T41" s="22"/>
      <c r="U41" s="22"/>
      <c r="V41" s="22"/>
      <c r="W41" s="22"/>
      <c r="X41" s="22"/>
      <c r="Y41" s="22"/>
      <c r="Z41" s="22"/>
      <c r="AA41" s="22"/>
      <c r="AB41" s="22"/>
    </row>
    <row r="42" ht="15.75" customHeight="1">
      <c r="A42" s="62" t="s">
        <v>294</v>
      </c>
      <c r="B42" s="6"/>
      <c r="C42" s="6"/>
      <c r="D42" s="6"/>
      <c r="E42" s="7"/>
      <c r="F42" s="62" t="s">
        <v>295</v>
      </c>
      <c r="G42" s="6"/>
      <c r="H42" s="6"/>
      <c r="I42" s="7"/>
      <c r="J42" s="62" t="s">
        <v>296</v>
      </c>
      <c r="K42" s="6"/>
      <c r="L42" s="6"/>
      <c r="M42" s="7"/>
      <c r="N42" s="22"/>
      <c r="O42" s="22"/>
      <c r="P42" s="22"/>
      <c r="Q42" s="22"/>
      <c r="R42" s="22"/>
      <c r="S42" s="22"/>
      <c r="T42" s="22"/>
      <c r="U42" s="22"/>
      <c r="V42" s="22"/>
      <c r="W42" s="22"/>
      <c r="X42" s="22"/>
      <c r="Y42" s="22"/>
      <c r="Z42" s="22"/>
      <c r="AA42" s="22"/>
      <c r="AB42" s="22"/>
    </row>
    <row r="43" ht="15.75" customHeight="1">
      <c r="A43" s="58" t="s">
        <v>297</v>
      </c>
      <c r="B43" s="6"/>
      <c r="C43" s="6"/>
      <c r="D43" s="6"/>
      <c r="E43" s="7"/>
      <c r="F43" s="69">
        <v>3.0</v>
      </c>
      <c r="G43" s="6"/>
      <c r="H43" s="6"/>
      <c r="I43" s="7"/>
      <c r="J43" s="59">
        <f>'PH DeptA'!J37</f>
        <v>0</v>
      </c>
      <c r="K43" s="6"/>
      <c r="L43" s="6"/>
      <c r="M43" s="7"/>
      <c r="N43" s="22"/>
      <c r="O43" s="22"/>
      <c r="P43" s="22"/>
      <c r="Q43" s="22"/>
      <c r="R43" s="22"/>
      <c r="S43" s="22"/>
      <c r="T43" s="22"/>
      <c r="U43" s="22"/>
      <c r="V43" s="22"/>
      <c r="W43" s="22"/>
      <c r="X43" s="22"/>
      <c r="Y43" s="22"/>
      <c r="Z43" s="22"/>
      <c r="AA43" s="22"/>
      <c r="AB43" s="22"/>
    </row>
    <row r="44" ht="15.75" customHeight="1">
      <c r="A44" s="58" t="s">
        <v>298</v>
      </c>
      <c r="B44" s="6"/>
      <c r="C44" s="6"/>
      <c r="D44" s="6"/>
      <c r="E44" s="7"/>
      <c r="F44" s="69">
        <v>4.0</v>
      </c>
      <c r="G44" s="6"/>
      <c r="H44" s="6"/>
      <c r="I44" s="7"/>
      <c r="J44" s="59">
        <f>'PH DeptB'!J28</f>
        <v>0</v>
      </c>
      <c r="K44" s="6"/>
      <c r="L44" s="6"/>
      <c r="M44" s="7"/>
      <c r="N44" s="22"/>
      <c r="O44" s="22"/>
      <c r="P44" s="22"/>
      <c r="Q44" s="22"/>
      <c r="R44" s="22"/>
      <c r="S44" s="22"/>
      <c r="T44" s="22"/>
      <c r="U44" s="22"/>
      <c r="V44" s="22"/>
      <c r="W44" s="22"/>
      <c r="X44" s="22"/>
      <c r="Y44" s="22"/>
      <c r="Z44" s="22"/>
      <c r="AA44" s="22"/>
      <c r="AB44" s="22"/>
    </row>
    <row r="45" ht="15.75" customHeight="1">
      <c r="A45" s="58" t="s">
        <v>299</v>
      </c>
      <c r="B45" s="6"/>
      <c r="C45" s="6"/>
      <c r="D45" s="6"/>
      <c r="E45" s="7"/>
      <c r="F45" s="69">
        <v>1.0</v>
      </c>
      <c r="G45" s="6"/>
      <c r="H45" s="6"/>
      <c r="I45" s="7"/>
      <c r="J45" s="59">
        <f>'PH DeptC'!J28</f>
        <v>0</v>
      </c>
      <c r="K45" s="6"/>
      <c r="L45" s="6"/>
      <c r="M45" s="7"/>
      <c r="N45" s="22"/>
      <c r="O45" s="22"/>
      <c r="P45" s="22"/>
      <c r="Q45" s="22"/>
      <c r="R45" s="22"/>
      <c r="S45" s="22"/>
      <c r="T45" s="22"/>
      <c r="U45" s="22"/>
      <c r="V45" s="22"/>
      <c r="W45" s="22"/>
      <c r="X45" s="22"/>
      <c r="Y45" s="22"/>
      <c r="Z45" s="22"/>
      <c r="AA45" s="22"/>
      <c r="AB45" s="22"/>
    </row>
    <row r="46" ht="15.75" customHeight="1">
      <c r="A46" s="58" t="s">
        <v>300</v>
      </c>
      <c r="B46" s="6"/>
      <c r="C46" s="6"/>
      <c r="D46" s="6"/>
      <c r="E46" s="7"/>
      <c r="F46" s="69">
        <v>1.0</v>
      </c>
      <c r="G46" s="6"/>
      <c r="H46" s="6"/>
      <c r="I46" s="7"/>
      <c r="J46" s="59">
        <f>'PH Ofi A'!J28</f>
        <v>0</v>
      </c>
      <c r="K46" s="6"/>
      <c r="L46" s="6"/>
      <c r="M46" s="7"/>
      <c r="N46" s="22"/>
      <c r="O46" s="22"/>
      <c r="P46" s="22"/>
      <c r="Q46" s="22"/>
      <c r="R46" s="22"/>
      <c r="S46" s="22"/>
      <c r="T46" s="22"/>
      <c r="U46" s="22"/>
      <c r="V46" s="22"/>
      <c r="W46" s="22"/>
      <c r="X46" s="22"/>
      <c r="Y46" s="22"/>
      <c r="Z46" s="22"/>
      <c r="AA46" s="22"/>
      <c r="AB46" s="22"/>
    </row>
    <row r="47" ht="15.75" customHeight="1">
      <c r="A47" s="141" t="s">
        <v>301</v>
      </c>
      <c r="B47" s="6"/>
      <c r="C47" s="6"/>
      <c r="D47" s="6"/>
      <c r="E47" s="7"/>
      <c r="F47" s="69">
        <v>1.0</v>
      </c>
      <c r="G47" s="6"/>
      <c r="H47" s="6"/>
      <c r="I47" s="7"/>
      <c r="J47" s="59">
        <f>'PH ComercA'!J28</f>
        <v>0</v>
      </c>
      <c r="K47" s="6"/>
      <c r="L47" s="6"/>
      <c r="M47" s="7"/>
      <c r="N47" s="22"/>
      <c r="O47" s="22"/>
      <c r="P47" s="22"/>
      <c r="Q47" s="22"/>
      <c r="R47" s="22"/>
      <c r="S47" s="22"/>
      <c r="T47" s="22"/>
      <c r="U47" s="22"/>
      <c r="V47" s="22"/>
      <c r="W47" s="22"/>
      <c r="X47" s="22"/>
      <c r="Y47" s="22"/>
      <c r="Z47" s="22"/>
      <c r="AA47" s="22"/>
      <c r="AB47" s="22"/>
    </row>
    <row r="48" ht="15.75" customHeight="1">
      <c r="A48" s="58" t="s">
        <v>302</v>
      </c>
      <c r="B48" s="6"/>
      <c r="C48" s="6"/>
      <c r="D48" s="6"/>
      <c r="E48" s="7"/>
      <c r="F48" s="69">
        <v>1.0</v>
      </c>
      <c r="G48" s="6"/>
      <c r="H48" s="6"/>
      <c r="I48" s="7"/>
      <c r="J48" s="142">
        <f>'PH ZComu'!J28</f>
        <v>0</v>
      </c>
      <c r="K48" s="9"/>
      <c r="L48" s="9"/>
      <c r="M48" s="10"/>
      <c r="N48" s="22"/>
      <c r="O48" s="22"/>
      <c r="P48" s="22"/>
      <c r="Q48" s="22"/>
      <c r="R48" s="22"/>
      <c r="S48" s="22"/>
      <c r="T48" s="22"/>
      <c r="U48" s="22"/>
      <c r="V48" s="22"/>
      <c r="W48" s="22"/>
      <c r="X48" s="22"/>
      <c r="Y48" s="22"/>
      <c r="Z48" s="22"/>
      <c r="AA48" s="22"/>
      <c r="AB48" s="22"/>
    </row>
    <row r="49" ht="15.75" customHeight="1">
      <c r="A49" s="68" t="s">
        <v>303</v>
      </c>
      <c r="B49" s="6"/>
      <c r="C49" s="6"/>
      <c r="D49" s="6"/>
      <c r="E49" s="7"/>
      <c r="F49" s="69">
        <f>SUM(F43:F48)</f>
        <v>11</v>
      </c>
      <c r="G49" s="6"/>
      <c r="H49" s="6"/>
      <c r="I49" s="7"/>
      <c r="J49" s="143">
        <f>F43*J43+F44*J44+F45*J45+F46*J46+F47*J47+F48*J48</f>
        <v>0</v>
      </c>
      <c r="K49" s="41"/>
      <c r="L49" s="41"/>
      <c r="M49" s="42"/>
      <c r="N49" s="22"/>
      <c r="O49" s="22"/>
      <c r="P49" s="22"/>
      <c r="Q49" s="22"/>
      <c r="R49" s="22"/>
      <c r="S49" s="22"/>
      <c r="T49" s="22"/>
      <c r="U49" s="22"/>
      <c r="V49" s="22"/>
      <c r="W49" s="22"/>
      <c r="X49" s="22"/>
      <c r="Y49" s="22"/>
      <c r="Z49" s="22"/>
      <c r="AA49" s="22"/>
      <c r="AB49" s="22"/>
    </row>
    <row r="50" ht="15.75" customHeight="1">
      <c r="A50" s="144"/>
      <c r="B50" s="6"/>
      <c r="C50" s="6"/>
      <c r="D50" s="6"/>
      <c r="E50" s="6"/>
      <c r="F50" s="6"/>
      <c r="G50" s="6"/>
      <c r="H50" s="6"/>
      <c r="I50" s="6"/>
      <c r="J50" s="6"/>
      <c r="K50" s="6"/>
      <c r="L50" s="6"/>
      <c r="M50" s="6"/>
      <c r="N50" s="22"/>
      <c r="O50" s="22"/>
      <c r="P50" s="22"/>
      <c r="Q50" s="22"/>
      <c r="R50" s="22"/>
      <c r="S50" s="22"/>
      <c r="T50" s="22"/>
      <c r="U50" s="22"/>
      <c r="V50" s="22"/>
      <c r="W50" s="22"/>
      <c r="X50" s="22"/>
      <c r="Y50" s="22"/>
      <c r="Z50" s="22"/>
      <c r="AA50" s="22"/>
      <c r="AB50" s="22"/>
    </row>
    <row r="51">
      <c r="A51" s="55" t="s">
        <v>304</v>
      </c>
      <c r="B51" s="6"/>
      <c r="C51" s="6"/>
      <c r="D51" s="6"/>
      <c r="E51" s="6"/>
      <c r="F51" s="6"/>
      <c r="G51" s="6"/>
      <c r="H51" s="6"/>
      <c r="I51" s="6"/>
      <c r="J51" s="6"/>
      <c r="K51" s="6"/>
      <c r="L51" s="6"/>
      <c r="M51" s="7"/>
      <c r="P51" s="22"/>
      <c r="Q51" s="22"/>
      <c r="R51" s="22"/>
      <c r="S51" s="22"/>
      <c r="T51" s="22"/>
      <c r="U51" s="22"/>
      <c r="V51" s="22"/>
    </row>
    <row r="52" ht="15.75" customHeight="1">
      <c r="A52" s="12" t="s">
        <v>121</v>
      </c>
      <c r="B52" s="145" t="s">
        <v>305</v>
      </c>
      <c r="C52" s="146" t="s">
        <v>306</v>
      </c>
      <c r="D52" s="147" t="s">
        <v>307</v>
      </c>
      <c r="E52" s="148" t="s">
        <v>308</v>
      </c>
      <c r="F52" s="9"/>
      <c r="G52" s="149" t="s">
        <v>309</v>
      </c>
      <c r="H52" s="34"/>
      <c r="I52" s="150" t="s">
        <v>310</v>
      </c>
      <c r="J52" s="151" t="s">
        <v>311</v>
      </c>
      <c r="K52" s="89"/>
      <c r="L52" s="152" t="s">
        <v>312</v>
      </c>
      <c r="M52" s="9"/>
      <c r="O52" s="73" t="s">
        <v>313</v>
      </c>
      <c r="P52" s="22"/>
      <c r="Q52" s="22"/>
      <c r="R52" s="22"/>
      <c r="S52" s="22"/>
      <c r="T52" s="22"/>
      <c r="U52" s="22"/>
      <c r="V52" s="22"/>
    </row>
    <row r="53" ht="15.75" customHeight="1">
      <c r="A53" s="81" t="s">
        <v>131</v>
      </c>
      <c r="B53" s="153">
        <v>45.0</v>
      </c>
      <c r="C53" s="154">
        <v>3.0</v>
      </c>
      <c r="D53" s="155">
        <f>C53</f>
        <v>3</v>
      </c>
      <c r="E53" s="156"/>
      <c r="F53" s="6"/>
      <c r="G53" s="157" t="str">
        <f>E53</f>
        <v/>
      </c>
      <c r="H53" s="36"/>
      <c r="I53" s="158"/>
      <c r="J53" s="156"/>
      <c r="K53" s="36"/>
      <c r="L53" s="159"/>
      <c r="M53" s="6"/>
      <c r="O53" s="72" t="s">
        <v>138</v>
      </c>
      <c r="R53" s="22"/>
      <c r="S53" s="22"/>
      <c r="T53" s="22"/>
      <c r="U53" s="22"/>
      <c r="V53" s="22"/>
    </row>
    <row r="54" ht="15.75" customHeight="1">
      <c r="A54" s="81" t="s">
        <v>132</v>
      </c>
      <c r="B54" s="153">
        <v>45.0</v>
      </c>
      <c r="C54" s="154">
        <v>3.0</v>
      </c>
      <c r="D54" s="155">
        <f>SUM(C53:C54)</f>
        <v>6</v>
      </c>
      <c r="E54" s="156"/>
      <c r="F54" s="6"/>
      <c r="G54" s="157">
        <f>SUM(E53:E54)</f>
        <v>0</v>
      </c>
      <c r="H54" s="36"/>
      <c r="I54" s="158"/>
      <c r="J54" s="156"/>
      <c r="K54" s="36"/>
      <c r="L54" s="159"/>
      <c r="M54" s="6"/>
      <c r="O54" s="73" t="s">
        <v>314</v>
      </c>
      <c r="Q54" s="74" t="s">
        <v>140</v>
      </c>
      <c r="R54" s="22"/>
      <c r="S54" s="22"/>
      <c r="T54" s="22"/>
      <c r="U54" s="22"/>
      <c r="V54" s="22"/>
    </row>
    <row r="55" ht="15.75" customHeight="1">
      <c r="A55" s="81" t="s">
        <v>315</v>
      </c>
      <c r="B55" s="153">
        <v>45.0</v>
      </c>
      <c r="C55" s="154">
        <v>2.0</v>
      </c>
      <c r="D55" s="155">
        <f>SUM(C53:C55)</f>
        <v>8</v>
      </c>
      <c r="E55" s="156"/>
      <c r="F55" s="6"/>
      <c r="G55" s="157">
        <f>SUM(E53:E55)</f>
        <v>0</v>
      </c>
      <c r="H55" s="36"/>
      <c r="I55" s="158"/>
      <c r="J55" s="156"/>
      <c r="K55" s="36"/>
      <c r="L55" s="159"/>
      <c r="M55" s="6"/>
      <c r="O55" s="72" t="s">
        <v>141</v>
      </c>
      <c r="R55" s="22"/>
      <c r="S55" s="22"/>
      <c r="T55" s="22"/>
      <c r="U55" s="22"/>
      <c r="V55" s="22"/>
    </row>
    <row r="56" ht="15.75" customHeight="1">
      <c r="A56" s="81" t="s">
        <v>316</v>
      </c>
      <c r="B56" s="153">
        <v>45.0</v>
      </c>
      <c r="C56" s="159">
        <v>2.0</v>
      </c>
      <c r="D56" s="155">
        <f>SUM(C53:C56)</f>
        <v>10</v>
      </c>
      <c r="E56" s="156"/>
      <c r="F56" s="6"/>
      <c r="G56" s="157">
        <f>SUM(E53:E56)</f>
        <v>0</v>
      </c>
      <c r="H56" s="36"/>
      <c r="I56" s="160"/>
      <c r="J56" s="156"/>
      <c r="K56" s="36"/>
      <c r="L56" s="159"/>
      <c r="M56" s="6"/>
      <c r="O56" s="73" t="s">
        <v>139</v>
      </c>
      <c r="Q56" s="74" t="s">
        <v>143</v>
      </c>
      <c r="R56" s="22"/>
      <c r="S56" s="22"/>
      <c r="T56" s="22"/>
      <c r="U56" s="22"/>
      <c r="V56" s="22"/>
    </row>
    <row r="57" ht="15.75" customHeight="1">
      <c r="A57" s="81" t="s">
        <v>317</v>
      </c>
      <c r="B57" s="153">
        <v>45.0</v>
      </c>
      <c r="C57" s="154">
        <v>2.0</v>
      </c>
      <c r="D57" s="155">
        <f>SUM(C53:C57)</f>
        <v>12</v>
      </c>
      <c r="E57" s="156"/>
      <c r="F57" s="6"/>
      <c r="G57" s="157">
        <f>SUM(E53:E57)</f>
        <v>0</v>
      </c>
      <c r="H57" s="36"/>
      <c r="I57" s="158"/>
      <c r="J57" s="156"/>
      <c r="K57" s="36"/>
      <c r="L57" s="159"/>
      <c r="M57" s="6"/>
      <c r="O57" s="75"/>
      <c r="R57" s="22"/>
      <c r="S57" s="22"/>
      <c r="T57" s="22"/>
      <c r="U57" s="22"/>
      <c r="V57" s="22"/>
    </row>
    <row r="58" ht="15.75" customHeight="1">
      <c r="A58" s="81" t="s">
        <v>318</v>
      </c>
      <c r="B58" s="153">
        <v>45.0</v>
      </c>
      <c r="C58" s="154">
        <v>2.0</v>
      </c>
      <c r="D58" s="155">
        <f>SUM(C53:C58)</f>
        <v>14</v>
      </c>
      <c r="E58" s="156"/>
      <c r="F58" s="6"/>
      <c r="G58" s="157">
        <f>SUM(E53:E58)</f>
        <v>0</v>
      </c>
      <c r="H58" s="36"/>
      <c r="I58" s="158"/>
      <c r="J58" s="156"/>
      <c r="K58" s="36"/>
      <c r="L58" s="159"/>
      <c r="M58" s="6"/>
      <c r="O58" s="73" t="s">
        <v>319</v>
      </c>
      <c r="R58" s="22"/>
      <c r="S58" s="22"/>
      <c r="T58" s="22"/>
      <c r="U58" s="22"/>
      <c r="V58" s="22"/>
    </row>
    <row r="59" ht="15.75" customHeight="1">
      <c r="A59" s="161" t="s">
        <v>320</v>
      </c>
      <c r="B59" s="153">
        <v>45.0</v>
      </c>
      <c r="C59" s="154">
        <v>1.0</v>
      </c>
      <c r="D59" s="155">
        <f>SUM(C53:C59)</f>
        <v>15</v>
      </c>
      <c r="E59" s="156"/>
      <c r="F59" s="6"/>
      <c r="G59" s="157">
        <f>SUM(E53:E59)</f>
        <v>0</v>
      </c>
      <c r="H59" s="36"/>
      <c r="I59" s="158"/>
      <c r="J59" s="156"/>
      <c r="K59" s="36"/>
      <c r="L59" s="159"/>
      <c r="M59" s="6"/>
      <c r="O59" s="73" t="s">
        <v>321</v>
      </c>
      <c r="P59" s="74" t="s">
        <v>322</v>
      </c>
      <c r="Q59" s="22"/>
      <c r="R59" s="22"/>
      <c r="S59" s="22"/>
      <c r="T59" s="22"/>
      <c r="U59" s="22"/>
      <c r="V59" s="22"/>
    </row>
    <row r="60" ht="15.75" customHeight="1">
      <c r="A60" s="161" t="s">
        <v>323</v>
      </c>
      <c r="B60" s="153">
        <v>45.0</v>
      </c>
      <c r="C60" s="159">
        <v>1.0</v>
      </c>
      <c r="D60" s="155">
        <f>SUM(C53:C60)</f>
        <v>16</v>
      </c>
      <c r="E60" s="156"/>
      <c r="F60" s="6"/>
      <c r="G60" s="157">
        <f>SUM(E53:E60)</f>
        <v>0</v>
      </c>
      <c r="H60" s="36"/>
      <c r="I60" s="160"/>
      <c r="J60" s="156"/>
      <c r="K60" s="36"/>
      <c r="L60" s="159"/>
      <c r="M60" s="6"/>
      <c r="P60" s="22"/>
      <c r="Q60" s="22"/>
      <c r="R60" s="22"/>
      <c r="S60" s="22"/>
      <c r="T60" s="22"/>
      <c r="U60" s="22"/>
      <c r="V60" s="22"/>
    </row>
    <row r="61" ht="15.75" customHeight="1">
      <c r="A61" s="161" t="s">
        <v>324</v>
      </c>
      <c r="B61" s="153">
        <v>45.0</v>
      </c>
      <c r="C61" s="154">
        <v>1.0</v>
      </c>
      <c r="D61" s="155">
        <f>SUM(C53:C61)</f>
        <v>17</v>
      </c>
      <c r="E61" s="156"/>
      <c r="F61" s="6"/>
      <c r="G61" s="157">
        <f>SUM(E53:E61)</f>
        <v>0</v>
      </c>
      <c r="H61" s="36"/>
      <c r="I61" s="158"/>
      <c r="J61" s="156"/>
      <c r="K61" s="36"/>
      <c r="L61" s="159"/>
      <c r="M61" s="6"/>
      <c r="P61" s="22"/>
      <c r="Q61" s="22"/>
      <c r="R61" s="22"/>
      <c r="S61" s="22"/>
      <c r="T61" s="22"/>
      <c r="U61" s="22"/>
      <c r="V61" s="22"/>
    </row>
    <row r="62" ht="15.75" customHeight="1">
      <c r="A62" s="161" t="s">
        <v>325</v>
      </c>
      <c r="B62" s="153">
        <v>45.0</v>
      </c>
      <c r="C62" s="154">
        <v>1.0</v>
      </c>
      <c r="D62" s="155">
        <f>SUM(C53:C62)</f>
        <v>18</v>
      </c>
      <c r="E62" s="156"/>
      <c r="F62" s="6"/>
      <c r="G62" s="157">
        <f>SUM(E53:E62)</f>
        <v>0</v>
      </c>
      <c r="H62" s="36"/>
      <c r="I62" s="158"/>
      <c r="J62" s="156"/>
      <c r="K62" s="36"/>
      <c r="L62" s="159"/>
      <c r="M62" s="6"/>
      <c r="P62" s="22"/>
      <c r="Q62" s="22"/>
      <c r="R62" s="22"/>
      <c r="S62" s="22"/>
      <c r="T62" s="22"/>
      <c r="U62" s="22"/>
      <c r="V62" s="22"/>
    </row>
    <row r="63" ht="15.75" customHeight="1">
      <c r="A63" s="81"/>
      <c r="B63" s="162"/>
      <c r="C63" s="159"/>
      <c r="D63" s="163"/>
      <c r="E63" s="156"/>
      <c r="F63" s="6"/>
      <c r="G63" s="164">
        <f>SUM(E53:E63)</f>
        <v>0</v>
      </c>
      <c r="H63" s="126"/>
      <c r="I63" s="162"/>
      <c r="J63" s="165"/>
      <c r="K63" s="126"/>
      <c r="L63" s="159"/>
      <c r="M63" s="6"/>
      <c r="P63" s="22"/>
      <c r="Q63" s="22"/>
      <c r="R63" s="22"/>
      <c r="S63" s="22"/>
      <c r="T63" s="22"/>
      <c r="U63" s="22"/>
      <c r="V63" s="22"/>
    </row>
    <row r="64" ht="15.75" customHeight="1">
      <c r="A64" s="166"/>
      <c r="B64" s="9"/>
      <c r="C64" s="9"/>
      <c r="D64" s="9"/>
      <c r="E64" s="9"/>
      <c r="F64" s="9"/>
      <c r="G64" s="9"/>
      <c r="H64" s="9"/>
      <c r="I64" s="9"/>
      <c r="J64" s="9"/>
      <c r="K64" s="9"/>
      <c r="L64" s="9"/>
      <c r="M64" s="10"/>
      <c r="P64" s="22"/>
      <c r="Q64" s="22"/>
      <c r="R64" s="22"/>
      <c r="S64" s="22"/>
      <c r="T64" s="22"/>
      <c r="U64" s="22"/>
      <c r="V64" s="22"/>
    </row>
    <row r="65" ht="15.75" customHeight="1">
      <c r="A65" s="16"/>
      <c r="M65" s="17"/>
      <c r="P65" s="22"/>
      <c r="Q65" s="22"/>
      <c r="R65" s="22"/>
      <c r="S65" s="22"/>
      <c r="T65" s="22"/>
      <c r="U65" s="22"/>
      <c r="V65" s="22"/>
    </row>
    <row r="66" ht="15.75" customHeight="1">
      <c r="A66" s="16"/>
      <c r="M66" s="17"/>
    </row>
    <row r="67" ht="15.75" customHeight="1">
      <c r="A67" s="16"/>
      <c r="M67" s="17"/>
    </row>
    <row r="68" ht="15.75" customHeight="1">
      <c r="A68" s="16"/>
      <c r="M68" s="17"/>
    </row>
    <row r="69" ht="15.75" customHeight="1">
      <c r="A69" s="16"/>
      <c r="M69" s="17"/>
    </row>
    <row r="70" ht="15.75" customHeight="1">
      <c r="A70" s="16"/>
      <c r="M70" s="17"/>
    </row>
    <row r="71" ht="15.75" customHeight="1">
      <c r="A71" s="16"/>
      <c r="M71" s="17"/>
    </row>
    <row r="72" ht="15.75" customHeight="1">
      <c r="A72" s="16"/>
      <c r="M72" s="17"/>
    </row>
    <row r="73" ht="15.75" customHeight="1">
      <c r="A73" s="16"/>
      <c r="M73" s="17"/>
    </row>
    <row r="74" ht="15.75" customHeight="1">
      <c r="A74" s="16"/>
      <c r="M74" s="17"/>
    </row>
    <row r="75" ht="15.75" customHeight="1">
      <c r="A75" s="16"/>
      <c r="M75" s="17"/>
    </row>
    <row r="76" ht="15.75" customHeight="1">
      <c r="A76" s="16"/>
      <c r="M76" s="17"/>
    </row>
    <row r="77" ht="15.75" customHeight="1">
      <c r="A77" s="16"/>
      <c r="M77" s="17"/>
    </row>
    <row r="78" ht="15.75" customHeight="1">
      <c r="A78" s="16"/>
      <c r="M78" s="17"/>
    </row>
    <row r="79" ht="15.75" customHeight="1">
      <c r="A79" s="16"/>
      <c r="M79" s="17"/>
    </row>
    <row r="80" ht="15.75" customHeight="1">
      <c r="A80" s="16"/>
      <c r="M80" s="17"/>
    </row>
    <row r="81" ht="15.75" customHeight="1">
      <c r="A81" s="16"/>
      <c r="M81" s="17"/>
    </row>
    <row r="82" ht="15.75" customHeight="1">
      <c r="A82" s="16"/>
      <c r="M82" s="17"/>
    </row>
    <row r="83" ht="15.75" customHeight="1">
      <c r="A83" s="16"/>
      <c r="M83" s="17"/>
    </row>
    <row r="84" ht="15.75" customHeight="1">
      <c r="A84" s="16"/>
      <c r="M84" s="17"/>
    </row>
    <row r="85" ht="15.75" customHeight="1">
      <c r="A85" s="16"/>
      <c r="M85" s="17"/>
    </row>
    <row r="86" ht="15.75" customHeight="1">
      <c r="A86" s="16"/>
      <c r="M86" s="17"/>
    </row>
    <row r="87" ht="15.75" customHeight="1">
      <c r="A87" s="16"/>
      <c r="M87" s="17"/>
    </row>
    <row r="88" ht="15.75" customHeight="1">
      <c r="A88" s="16"/>
      <c r="M88" s="17"/>
    </row>
    <row r="89" ht="15.75" customHeight="1">
      <c r="A89" s="16"/>
      <c r="M89" s="17"/>
    </row>
    <row r="90" ht="15.75" customHeight="1">
      <c r="A90" s="16"/>
      <c r="M90" s="17"/>
    </row>
    <row r="91" ht="15.75" customHeight="1">
      <c r="A91" s="16"/>
      <c r="M91" s="17"/>
    </row>
    <row r="92" ht="15.75" customHeight="1">
      <c r="A92" s="16"/>
      <c r="M92" s="17"/>
    </row>
    <row r="93" ht="15.75" customHeight="1">
      <c r="A93" s="16"/>
      <c r="M93" s="17"/>
    </row>
    <row r="94" ht="15.75" customHeight="1">
      <c r="A94" s="19"/>
      <c r="B94" s="20"/>
      <c r="C94" s="20"/>
      <c r="D94" s="20"/>
      <c r="E94" s="20"/>
      <c r="F94" s="20"/>
      <c r="G94" s="20"/>
      <c r="H94" s="20"/>
      <c r="I94" s="20"/>
      <c r="J94" s="20"/>
      <c r="K94" s="20"/>
      <c r="L94" s="20"/>
      <c r="M94" s="21"/>
    </row>
    <row r="95">
      <c r="A95" s="27"/>
      <c r="B95" s="6"/>
      <c r="C95" s="6"/>
      <c r="D95" s="6"/>
      <c r="E95" s="6"/>
      <c r="F95" s="6"/>
      <c r="G95" s="6"/>
      <c r="H95" s="6"/>
      <c r="I95" s="6"/>
      <c r="J95" s="6"/>
      <c r="K95" s="6"/>
      <c r="L95" s="6"/>
      <c r="M95" s="7"/>
    </row>
    <row r="96" ht="15.75" customHeight="1">
      <c r="A96" s="137" t="s">
        <v>326</v>
      </c>
      <c r="B96" s="6"/>
      <c r="C96" s="6"/>
      <c r="D96" s="6"/>
      <c r="E96" s="6"/>
      <c r="F96" s="6"/>
      <c r="G96" s="6"/>
      <c r="H96" s="6"/>
      <c r="I96" s="6"/>
      <c r="J96" s="6"/>
      <c r="K96" s="6"/>
      <c r="L96" s="6"/>
      <c r="M96" s="7"/>
    </row>
    <row r="97">
      <c r="A97" s="167" t="s">
        <v>327</v>
      </c>
      <c r="B97" s="6"/>
      <c r="C97" s="6"/>
      <c r="D97" s="6"/>
      <c r="E97" s="6"/>
      <c r="F97" s="6"/>
      <c r="G97" s="6"/>
      <c r="H97" s="6"/>
      <c r="I97" s="6"/>
      <c r="J97" s="6"/>
      <c r="K97" s="6"/>
      <c r="L97" s="6"/>
      <c r="M97" s="7"/>
    </row>
    <row r="98" ht="15.75" customHeight="1">
      <c r="A98" s="166"/>
      <c r="B98" s="9"/>
      <c r="C98" s="9"/>
      <c r="D98" s="9"/>
      <c r="E98" s="9"/>
      <c r="F98" s="9"/>
      <c r="G98" s="9"/>
      <c r="H98" s="9"/>
      <c r="I98" s="9"/>
      <c r="J98" s="9"/>
      <c r="K98" s="9"/>
      <c r="L98" s="9"/>
      <c r="M98" s="10"/>
    </row>
    <row r="99" ht="15.75" customHeight="1">
      <c r="A99" s="16"/>
      <c r="M99" s="17"/>
    </row>
    <row r="100" ht="15.75" customHeight="1">
      <c r="A100" s="16"/>
      <c r="M100" s="17"/>
    </row>
    <row r="101" ht="15.75" customHeight="1">
      <c r="A101" s="16"/>
      <c r="M101" s="17"/>
    </row>
    <row r="102" ht="15.75" customHeight="1">
      <c r="A102" s="16"/>
      <c r="M102" s="17"/>
    </row>
    <row r="103" ht="15.75" customHeight="1">
      <c r="A103" s="16"/>
      <c r="M103" s="17"/>
    </row>
    <row r="104" ht="15.75" customHeight="1">
      <c r="A104" s="16"/>
      <c r="M104" s="17"/>
    </row>
    <row r="105" ht="15.75" customHeight="1">
      <c r="A105" s="16"/>
      <c r="M105" s="17"/>
    </row>
    <row r="106" ht="15.75" customHeight="1">
      <c r="A106" s="16"/>
      <c r="M106" s="17"/>
    </row>
    <row r="107" ht="15.75" customHeight="1">
      <c r="A107" s="16"/>
      <c r="M107" s="17"/>
    </row>
    <row r="108" ht="15.75" customHeight="1">
      <c r="A108" s="16"/>
      <c r="M108" s="17"/>
    </row>
    <row r="109" ht="15.75" customHeight="1">
      <c r="A109" s="16"/>
      <c r="M109" s="17"/>
    </row>
    <row r="110" ht="15.75" customHeight="1">
      <c r="A110" s="16"/>
      <c r="M110" s="17"/>
    </row>
    <row r="111" ht="15.75" customHeight="1">
      <c r="A111" s="16"/>
      <c r="M111" s="17"/>
      <c r="N111" s="22"/>
      <c r="O111" s="22"/>
      <c r="P111" s="22"/>
      <c r="Q111" s="22"/>
      <c r="R111" s="22"/>
      <c r="S111" s="22"/>
      <c r="T111" s="22"/>
      <c r="U111" s="22"/>
      <c r="V111" s="22"/>
      <c r="W111" s="22"/>
      <c r="X111" s="22"/>
      <c r="Y111" s="22"/>
      <c r="Z111" s="22"/>
      <c r="AA111" s="22"/>
      <c r="AB111" s="22"/>
    </row>
    <row r="112" ht="15.75" customHeight="1">
      <c r="A112" s="16"/>
      <c r="M112" s="17"/>
      <c r="N112" s="22"/>
      <c r="O112" s="22"/>
      <c r="P112" s="22"/>
      <c r="Q112" s="22"/>
      <c r="R112" s="22"/>
      <c r="S112" s="22"/>
      <c r="T112" s="22"/>
      <c r="U112" s="22"/>
      <c r="V112" s="22"/>
      <c r="W112" s="22"/>
      <c r="X112" s="22"/>
      <c r="Y112" s="22"/>
      <c r="Z112" s="22"/>
      <c r="AA112" s="22"/>
      <c r="AB112" s="22"/>
    </row>
    <row r="113" ht="15.75" customHeight="1">
      <c r="A113" s="16"/>
      <c r="M113" s="17"/>
      <c r="N113" s="22"/>
      <c r="O113" s="22"/>
      <c r="P113" s="22"/>
      <c r="Q113" s="22"/>
      <c r="R113" s="22"/>
      <c r="S113" s="22"/>
      <c r="T113" s="22"/>
      <c r="U113" s="22"/>
      <c r="V113" s="22"/>
      <c r="W113" s="22"/>
      <c r="X113" s="22"/>
      <c r="Y113" s="22"/>
      <c r="Z113" s="22"/>
      <c r="AA113" s="22"/>
      <c r="AB113" s="22"/>
    </row>
    <row r="114" ht="15.75" customHeight="1">
      <c r="A114" s="16"/>
      <c r="M114" s="17"/>
      <c r="N114" s="22"/>
      <c r="O114" s="22"/>
      <c r="P114" s="22"/>
      <c r="Q114" s="22"/>
      <c r="R114" s="22"/>
      <c r="S114" s="22"/>
      <c r="T114" s="22"/>
      <c r="U114" s="22"/>
      <c r="V114" s="22"/>
      <c r="W114" s="22"/>
      <c r="X114" s="22"/>
      <c r="Y114" s="22"/>
      <c r="Z114" s="22"/>
      <c r="AA114" s="22"/>
      <c r="AB114" s="22"/>
    </row>
    <row r="115" ht="15.75" customHeight="1">
      <c r="A115" s="16"/>
      <c r="M115" s="17"/>
      <c r="N115" s="22"/>
      <c r="O115" s="22"/>
      <c r="P115" s="22"/>
      <c r="Q115" s="22"/>
      <c r="R115" s="22"/>
      <c r="S115" s="22"/>
      <c r="T115" s="22"/>
      <c r="U115" s="22"/>
      <c r="V115" s="22"/>
      <c r="W115" s="22"/>
      <c r="X115" s="22"/>
      <c r="Y115" s="22"/>
      <c r="Z115" s="22"/>
      <c r="AA115" s="22"/>
      <c r="AB115" s="22"/>
    </row>
    <row r="116" ht="15.75" customHeight="1">
      <c r="A116" s="16"/>
      <c r="M116" s="17"/>
      <c r="N116" s="22"/>
      <c r="O116" s="22"/>
      <c r="P116" s="22"/>
      <c r="Q116" s="22"/>
      <c r="R116" s="22"/>
      <c r="S116" s="22"/>
      <c r="T116" s="22"/>
      <c r="U116" s="22"/>
      <c r="V116" s="22"/>
      <c r="W116" s="22"/>
      <c r="X116" s="22"/>
      <c r="Y116" s="22"/>
      <c r="Z116" s="22"/>
      <c r="AA116" s="22"/>
      <c r="AB116" s="22"/>
    </row>
    <row r="117" ht="15.75" customHeight="1">
      <c r="A117" s="16"/>
      <c r="M117" s="17"/>
      <c r="N117" s="22"/>
      <c r="O117" s="22"/>
      <c r="P117" s="22"/>
      <c r="Q117" s="22"/>
      <c r="R117" s="22"/>
      <c r="S117" s="22"/>
      <c r="T117" s="22"/>
      <c r="U117" s="22"/>
      <c r="V117" s="22"/>
      <c r="W117" s="22"/>
      <c r="X117" s="22"/>
      <c r="Y117" s="22"/>
      <c r="Z117" s="22"/>
      <c r="AA117" s="22"/>
      <c r="AB117" s="22"/>
    </row>
    <row r="118" ht="15.75" customHeight="1">
      <c r="A118" s="16"/>
      <c r="M118" s="17"/>
      <c r="N118" s="22"/>
      <c r="O118" s="22"/>
      <c r="P118" s="22"/>
      <c r="Q118" s="22"/>
      <c r="R118" s="22"/>
      <c r="S118" s="22"/>
      <c r="T118" s="22"/>
      <c r="U118" s="22"/>
      <c r="V118" s="22"/>
      <c r="W118" s="22"/>
      <c r="X118" s="22"/>
      <c r="Y118" s="22"/>
      <c r="Z118" s="22"/>
      <c r="AA118" s="22"/>
      <c r="AB118" s="22"/>
    </row>
    <row r="119" ht="15.75" customHeight="1">
      <c r="A119" s="16"/>
      <c r="M119" s="17"/>
      <c r="N119" s="22"/>
      <c r="O119" s="22"/>
      <c r="P119" s="22"/>
      <c r="Q119" s="22"/>
      <c r="R119" s="22"/>
      <c r="S119" s="22"/>
      <c r="T119" s="22"/>
      <c r="U119" s="22"/>
      <c r="V119" s="22"/>
      <c r="W119" s="22"/>
      <c r="X119" s="22"/>
      <c r="Y119" s="22"/>
      <c r="Z119" s="22"/>
      <c r="AA119" s="22"/>
      <c r="AB119" s="22"/>
    </row>
    <row r="120" ht="15.75" customHeight="1">
      <c r="A120" s="16"/>
      <c r="M120" s="17"/>
      <c r="N120" s="22"/>
      <c r="O120" s="22"/>
      <c r="P120" s="22"/>
      <c r="Q120" s="22"/>
      <c r="R120" s="22"/>
      <c r="S120" s="22"/>
      <c r="T120" s="22"/>
      <c r="U120" s="22"/>
      <c r="V120" s="22"/>
      <c r="W120" s="22"/>
      <c r="X120" s="22"/>
      <c r="Y120" s="22"/>
      <c r="Z120" s="22"/>
      <c r="AA120" s="22"/>
      <c r="AB120" s="22"/>
    </row>
    <row r="121" ht="15.75" customHeight="1">
      <c r="A121" s="16"/>
      <c r="M121" s="17"/>
      <c r="N121" s="22"/>
      <c r="O121" s="22"/>
      <c r="P121" s="22"/>
      <c r="Q121" s="22"/>
      <c r="R121" s="22"/>
      <c r="S121" s="22"/>
      <c r="T121" s="22"/>
      <c r="U121" s="22"/>
      <c r="V121" s="22"/>
      <c r="W121" s="22"/>
      <c r="X121" s="22"/>
      <c r="Y121" s="22"/>
      <c r="Z121" s="22"/>
      <c r="AA121" s="22"/>
      <c r="AB121" s="22"/>
    </row>
    <row r="122" ht="15.75" customHeight="1">
      <c r="A122" s="16"/>
      <c r="M122" s="17"/>
    </row>
    <row r="123" ht="15.75" customHeight="1">
      <c r="A123" s="16"/>
      <c r="M123" s="17"/>
    </row>
    <row r="124" ht="15.75" customHeight="1">
      <c r="A124" s="19"/>
      <c r="B124" s="20"/>
      <c r="C124" s="20"/>
      <c r="D124" s="20"/>
      <c r="E124" s="20"/>
      <c r="F124" s="20"/>
      <c r="G124" s="20"/>
      <c r="H124" s="20"/>
      <c r="I124" s="20"/>
      <c r="J124" s="20"/>
      <c r="K124" s="20"/>
      <c r="L124" s="20"/>
      <c r="M124" s="21"/>
    </row>
    <row r="125">
      <c r="A125" s="168"/>
      <c r="B125" s="6"/>
      <c r="C125" s="6"/>
      <c r="D125" s="6"/>
      <c r="E125" s="6"/>
      <c r="F125" s="6"/>
      <c r="G125" s="6"/>
      <c r="H125" s="6"/>
      <c r="I125" s="6"/>
      <c r="J125" s="6"/>
      <c r="K125" s="6"/>
      <c r="L125" s="6"/>
      <c r="M125" s="7"/>
    </row>
    <row r="126">
      <c r="A126" s="55" t="s">
        <v>328</v>
      </c>
      <c r="B126" s="6"/>
      <c r="C126" s="6"/>
      <c r="D126" s="6"/>
      <c r="E126" s="6"/>
      <c r="F126" s="6"/>
      <c r="G126" s="6"/>
      <c r="H126" s="6"/>
      <c r="I126" s="6"/>
      <c r="J126" s="6"/>
      <c r="K126" s="6"/>
      <c r="L126" s="6"/>
      <c r="M126" s="7"/>
      <c r="P126" s="22"/>
      <c r="Q126" s="22"/>
      <c r="R126" s="22"/>
      <c r="S126" s="22"/>
      <c r="T126" s="22"/>
      <c r="U126" s="22"/>
      <c r="V126" s="22"/>
    </row>
    <row r="127">
      <c r="A127" s="68" t="s">
        <v>329</v>
      </c>
      <c r="B127" s="6"/>
      <c r="C127" s="6"/>
      <c r="D127" s="6"/>
      <c r="E127" s="7"/>
      <c r="F127" s="62" t="s">
        <v>295</v>
      </c>
      <c r="G127" s="6"/>
      <c r="H127" s="169" t="s">
        <v>296</v>
      </c>
      <c r="I127" s="7"/>
      <c r="J127" s="170" t="s">
        <v>330</v>
      </c>
      <c r="K127" s="6"/>
      <c r="L127" s="6"/>
      <c r="M127" s="7"/>
      <c r="N127" s="22"/>
      <c r="O127" s="22"/>
      <c r="P127" s="22"/>
      <c r="Q127" s="22"/>
      <c r="R127" s="22"/>
      <c r="S127" s="22"/>
      <c r="T127" s="22"/>
      <c r="U127" s="22"/>
      <c r="V127" s="22"/>
      <c r="W127" s="22"/>
      <c r="X127" s="22"/>
      <c r="Y127" s="22"/>
      <c r="Z127" s="22"/>
      <c r="AA127" s="22"/>
      <c r="AB127" s="22"/>
    </row>
    <row r="128" ht="15.75" customHeight="1">
      <c r="A128" s="141" t="s">
        <v>331</v>
      </c>
      <c r="B128" s="6"/>
      <c r="C128" s="6"/>
      <c r="D128" s="6"/>
      <c r="E128" s="7"/>
      <c r="F128" s="171">
        <v>2.0</v>
      </c>
      <c r="G128" s="6"/>
      <c r="H128" s="172">
        <v>3.2</v>
      </c>
      <c r="I128" s="7"/>
      <c r="J128" s="173">
        <f>SUM(H128:I129)</f>
        <v>7.2</v>
      </c>
      <c r="K128" s="9"/>
      <c r="L128" s="9"/>
      <c r="M128" s="10"/>
      <c r="N128" s="22"/>
      <c r="O128" s="22"/>
      <c r="P128" s="174" t="s">
        <v>332</v>
      </c>
      <c r="Q128" s="22"/>
      <c r="R128" s="22"/>
      <c r="S128" s="22"/>
      <c r="T128" s="22"/>
      <c r="U128" s="22"/>
      <c r="V128" s="22"/>
      <c r="W128" s="22"/>
      <c r="X128" s="22"/>
      <c r="Y128" s="22"/>
      <c r="Z128" s="22"/>
      <c r="AA128" s="22"/>
      <c r="AB128" s="22"/>
    </row>
    <row r="129" ht="15.75" customHeight="1">
      <c r="A129" s="141" t="s">
        <v>333</v>
      </c>
      <c r="B129" s="6"/>
      <c r="C129" s="6"/>
      <c r="D129" s="6"/>
      <c r="E129" s="7"/>
      <c r="F129" s="171">
        <v>2.0</v>
      </c>
      <c r="G129" s="6"/>
      <c r="H129" s="172">
        <v>4.0</v>
      </c>
      <c r="I129" s="7"/>
      <c r="J129" s="19"/>
      <c r="K129" s="20"/>
      <c r="L129" s="20"/>
      <c r="M129" s="21"/>
      <c r="N129" s="22"/>
      <c r="O129" s="22"/>
      <c r="P129" s="22"/>
      <c r="Q129" s="22"/>
      <c r="R129" s="22"/>
      <c r="S129" s="22"/>
      <c r="T129" s="22"/>
      <c r="U129" s="22"/>
      <c r="V129" s="22"/>
      <c r="W129" s="22"/>
      <c r="X129" s="22"/>
      <c r="Y129" s="22"/>
      <c r="Z129" s="22"/>
      <c r="AA129" s="22"/>
      <c r="AB129" s="22"/>
    </row>
    <row r="130" ht="15.75" customHeight="1">
      <c r="A130" s="141" t="s">
        <v>334</v>
      </c>
      <c r="B130" s="6"/>
      <c r="C130" s="6"/>
      <c r="D130" s="6"/>
      <c r="E130" s="7"/>
      <c r="F130" s="171">
        <v>1.0</v>
      </c>
      <c r="G130" s="6"/>
      <c r="H130" s="172">
        <v>5.1</v>
      </c>
      <c r="I130" s="7"/>
      <c r="J130" s="173">
        <f>SUM(H130:I133)</f>
        <v>15.9</v>
      </c>
      <c r="K130" s="9"/>
      <c r="L130" s="9"/>
      <c r="M130" s="10"/>
      <c r="N130" s="22"/>
      <c r="O130" s="22"/>
      <c r="P130" s="22"/>
      <c r="Q130" s="22"/>
      <c r="R130" s="22"/>
      <c r="S130" s="22"/>
      <c r="T130" s="22"/>
      <c r="U130" s="22"/>
      <c r="V130" s="22"/>
      <c r="W130" s="22"/>
      <c r="X130" s="22"/>
      <c r="Y130" s="22"/>
      <c r="Z130" s="22"/>
      <c r="AA130" s="22"/>
      <c r="AB130" s="22"/>
    </row>
    <row r="131" ht="15.75" customHeight="1">
      <c r="A131" s="141" t="s">
        <v>335</v>
      </c>
      <c r="B131" s="6"/>
      <c r="C131" s="6"/>
      <c r="D131" s="6"/>
      <c r="E131" s="7"/>
      <c r="F131" s="171">
        <v>1.0</v>
      </c>
      <c r="G131" s="6"/>
      <c r="H131" s="172">
        <v>5.5</v>
      </c>
      <c r="I131" s="7"/>
      <c r="J131" s="16"/>
      <c r="M131" s="17"/>
      <c r="N131" s="22"/>
      <c r="O131" s="22"/>
      <c r="P131" s="22"/>
      <c r="Q131" s="22"/>
      <c r="R131" s="22"/>
      <c r="S131" s="22"/>
      <c r="T131" s="22"/>
      <c r="U131" s="22"/>
      <c r="V131" s="22"/>
      <c r="W131" s="22"/>
      <c r="X131" s="22"/>
      <c r="Y131" s="22"/>
      <c r="Z131" s="22"/>
      <c r="AA131" s="22"/>
      <c r="AB131" s="22"/>
    </row>
    <row r="132" ht="15.75" customHeight="1">
      <c r="A132" s="141" t="s">
        <v>336</v>
      </c>
      <c r="B132" s="6"/>
      <c r="C132" s="6"/>
      <c r="D132" s="6"/>
      <c r="E132" s="7"/>
      <c r="F132" s="171">
        <v>1.0</v>
      </c>
      <c r="G132" s="6"/>
      <c r="H132" s="172">
        <v>2.8</v>
      </c>
      <c r="I132" s="7"/>
      <c r="J132" s="16"/>
      <c r="M132" s="17"/>
      <c r="N132" s="22"/>
      <c r="O132" s="22"/>
      <c r="P132" s="22"/>
      <c r="Q132" s="22"/>
      <c r="R132" s="22"/>
      <c r="S132" s="22"/>
      <c r="T132" s="22"/>
      <c r="U132" s="22"/>
      <c r="V132" s="22"/>
      <c r="W132" s="22"/>
      <c r="X132" s="22"/>
      <c r="Y132" s="22"/>
      <c r="Z132" s="22"/>
      <c r="AA132" s="22"/>
      <c r="AB132" s="22"/>
    </row>
    <row r="133" ht="15.75" customHeight="1">
      <c r="A133" s="141" t="s">
        <v>337</v>
      </c>
      <c r="B133" s="6"/>
      <c r="C133" s="6"/>
      <c r="D133" s="6"/>
      <c r="E133" s="7"/>
      <c r="F133" s="171">
        <v>1.0</v>
      </c>
      <c r="G133" s="6"/>
      <c r="H133" s="172">
        <v>2.5</v>
      </c>
      <c r="I133" s="7"/>
      <c r="J133" s="19"/>
      <c r="K133" s="20"/>
      <c r="L133" s="20"/>
      <c r="M133" s="21"/>
      <c r="N133" s="22"/>
      <c r="O133" s="22"/>
      <c r="P133" s="22"/>
      <c r="Q133" s="22"/>
      <c r="R133" s="22"/>
      <c r="S133" s="22"/>
      <c r="T133" s="22"/>
      <c r="U133" s="22"/>
      <c r="V133" s="22"/>
      <c r="W133" s="22"/>
      <c r="X133" s="22"/>
      <c r="Y133" s="22"/>
      <c r="Z133" s="22"/>
      <c r="AA133" s="22"/>
      <c r="AB133" s="22"/>
    </row>
    <row r="134" ht="15.75" customHeight="1">
      <c r="A134" s="69"/>
      <c r="B134" s="6"/>
      <c r="C134" s="6"/>
      <c r="D134" s="6"/>
      <c r="E134" s="7"/>
      <c r="F134" s="69"/>
      <c r="G134" s="6"/>
      <c r="H134" s="159"/>
      <c r="I134" s="7"/>
      <c r="J134" s="69"/>
      <c r="K134" s="6"/>
      <c r="L134" s="6"/>
      <c r="M134" s="7"/>
      <c r="N134" s="22"/>
      <c r="O134" s="22"/>
      <c r="P134" s="22"/>
      <c r="Q134" s="22"/>
      <c r="R134" s="22"/>
      <c r="S134" s="22"/>
      <c r="T134" s="22"/>
      <c r="U134" s="22"/>
      <c r="V134" s="22"/>
      <c r="W134" s="22"/>
      <c r="X134" s="22"/>
      <c r="Y134" s="22"/>
      <c r="Z134" s="22"/>
      <c r="AA134" s="22"/>
      <c r="AB134" s="22"/>
    </row>
    <row r="135" ht="15.75" customHeight="1">
      <c r="A135" s="168"/>
      <c r="B135" s="6"/>
      <c r="C135" s="6"/>
      <c r="D135" s="6"/>
      <c r="E135" s="6"/>
      <c r="F135" s="6"/>
      <c r="G135" s="6"/>
      <c r="H135" s="6"/>
      <c r="I135" s="6"/>
      <c r="J135" s="6"/>
      <c r="K135" s="6"/>
      <c r="L135" s="6"/>
      <c r="M135" s="7"/>
      <c r="N135" s="22"/>
      <c r="O135" s="22"/>
      <c r="P135" s="22"/>
      <c r="Q135" s="22"/>
      <c r="R135" s="22"/>
      <c r="S135" s="22"/>
      <c r="T135" s="22"/>
      <c r="U135" s="22"/>
      <c r="V135" s="22"/>
      <c r="W135" s="22"/>
      <c r="X135" s="22"/>
      <c r="Y135" s="22"/>
      <c r="Z135" s="22"/>
      <c r="AA135" s="22"/>
      <c r="AB135" s="22"/>
    </row>
    <row r="136">
      <c r="A136" s="55" t="s">
        <v>338</v>
      </c>
      <c r="B136" s="6"/>
      <c r="C136" s="6"/>
      <c r="D136" s="6"/>
      <c r="E136" s="6"/>
      <c r="F136" s="6"/>
      <c r="G136" s="6"/>
      <c r="H136" s="6"/>
      <c r="I136" s="6"/>
      <c r="J136" s="6"/>
      <c r="K136" s="6"/>
      <c r="L136" s="6"/>
      <c r="M136" s="7"/>
      <c r="P136" s="22"/>
      <c r="Q136" s="22"/>
      <c r="R136" s="22"/>
      <c r="S136" s="22"/>
      <c r="T136" s="22"/>
      <c r="U136" s="22"/>
      <c r="V136" s="22"/>
    </row>
    <row r="137">
      <c r="A137" s="175" t="s">
        <v>121</v>
      </c>
      <c r="B137" s="105"/>
      <c r="C137" s="176"/>
      <c r="D137" s="177" t="s">
        <v>339</v>
      </c>
      <c r="E137" s="62" t="s">
        <v>340</v>
      </c>
      <c r="F137" s="7"/>
      <c r="G137" s="62" t="s">
        <v>117</v>
      </c>
      <c r="H137" s="7"/>
      <c r="I137" s="68" t="s">
        <v>341</v>
      </c>
      <c r="J137" s="7"/>
      <c r="K137" s="170" t="s">
        <v>342</v>
      </c>
      <c r="L137" s="6"/>
      <c r="M137" s="7"/>
      <c r="O137" s="73" t="s">
        <v>343</v>
      </c>
      <c r="P137" s="22"/>
      <c r="Q137" s="22"/>
    </row>
    <row r="138" ht="15.75" customHeight="1">
      <c r="A138" s="81" t="s">
        <v>344</v>
      </c>
      <c r="B138" s="6"/>
      <c r="C138" s="7"/>
      <c r="D138" s="178">
        <v>20.0</v>
      </c>
      <c r="E138" s="179">
        <f>SUM(F128:G133)</f>
        <v>8</v>
      </c>
      <c r="F138" s="7"/>
      <c r="G138" s="59">
        <f>SUM(I128:L133)</f>
        <v>23.1</v>
      </c>
      <c r="H138" s="7"/>
      <c r="I138" s="69">
        <v>32.0</v>
      </c>
      <c r="J138" s="7"/>
      <c r="K138" s="69"/>
      <c r="L138" s="6"/>
      <c r="M138" s="7"/>
      <c r="O138" s="72" t="s">
        <v>138</v>
      </c>
    </row>
    <row r="139" ht="15.75" customHeight="1">
      <c r="A139" s="81" t="s">
        <v>345</v>
      </c>
      <c r="B139" s="6"/>
      <c r="C139" s="7"/>
      <c r="D139" s="178">
        <v>20.0</v>
      </c>
      <c r="E139" s="69">
        <v>4.0</v>
      </c>
      <c r="F139" s="7"/>
      <c r="G139" s="69"/>
      <c r="H139" s="7"/>
      <c r="I139" s="69">
        <v>25.0</v>
      </c>
      <c r="J139" s="7"/>
      <c r="K139" s="69"/>
      <c r="L139" s="6"/>
      <c r="M139" s="7"/>
      <c r="O139" s="73" t="s">
        <v>314</v>
      </c>
      <c r="Q139" s="74" t="s">
        <v>140</v>
      </c>
    </row>
    <row r="140" ht="15.75" customHeight="1">
      <c r="A140" s="81" t="s">
        <v>346</v>
      </c>
      <c r="B140" s="6"/>
      <c r="C140" s="7"/>
      <c r="D140" s="178">
        <v>20.0</v>
      </c>
      <c r="E140" s="69">
        <v>4.0</v>
      </c>
      <c r="F140" s="7"/>
      <c r="G140" s="69"/>
      <c r="H140" s="7"/>
      <c r="I140" s="171">
        <v>32.0</v>
      </c>
      <c r="J140" s="7"/>
      <c r="K140" s="69"/>
      <c r="L140" s="6"/>
      <c r="M140" s="7"/>
      <c r="O140" s="72" t="s">
        <v>141</v>
      </c>
    </row>
    <row r="141" ht="15.75" customHeight="1">
      <c r="A141" s="81"/>
      <c r="B141" s="6"/>
      <c r="C141" s="7"/>
      <c r="D141" s="178"/>
      <c r="E141" s="69"/>
      <c r="F141" s="7"/>
      <c r="G141" s="69"/>
      <c r="H141" s="7"/>
      <c r="I141" s="69"/>
      <c r="J141" s="7"/>
      <c r="K141" s="69"/>
      <c r="L141" s="6"/>
      <c r="M141" s="7"/>
      <c r="O141" s="73" t="s">
        <v>139</v>
      </c>
      <c r="Q141" s="74" t="s">
        <v>143</v>
      </c>
    </row>
    <row r="142" ht="15.75" customHeight="1">
      <c r="A142" s="81"/>
      <c r="B142" s="6"/>
      <c r="C142" s="7"/>
      <c r="D142" s="178"/>
      <c r="E142" s="69"/>
      <c r="F142" s="7"/>
      <c r="G142" s="69"/>
      <c r="H142" s="7"/>
      <c r="I142" s="69"/>
      <c r="J142" s="7"/>
      <c r="K142" s="69"/>
      <c r="L142" s="6"/>
      <c r="M142" s="7"/>
    </row>
    <row r="143" ht="15.75" customHeight="1">
      <c r="A143" s="81"/>
      <c r="B143" s="6"/>
      <c r="C143" s="7"/>
      <c r="D143" s="178"/>
      <c r="E143" s="69"/>
      <c r="F143" s="7"/>
      <c r="G143" s="69"/>
      <c r="H143" s="7"/>
      <c r="I143" s="69"/>
      <c r="J143" s="7"/>
      <c r="K143" s="69"/>
      <c r="L143" s="6"/>
      <c r="M143" s="7"/>
      <c r="O143" s="73" t="s">
        <v>319</v>
      </c>
    </row>
    <row r="144" ht="15.75" customHeight="1">
      <c r="A144" s="81"/>
      <c r="B144" s="6"/>
      <c r="C144" s="7"/>
      <c r="D144" s="178"/>
      <c r="E144" s="69"/>
      <c r="F144" s="7"/>
      <c r="G144" s="69"/>
      <c r="H144" s="7"/>
      <c r="I144" s="69"/>
      <c r="J144" s="7"/>
      <c r="K144" s="69"/>
      <c r="L144" s="6"/>
      <c r="M144" s="7"/>
      <c r="O144" s="73" t="s">
        <v>321</v>
      </c>
      <c r="P144" s="74" t="s">
        <v>322</v>
      </c>
    </row>
    <row r="145" ht="15.75" customHeight="1">
      <c r="A145" s="81"/>
      <c r="B145" s="6"/>
      <c r="C145" s="7"/>
      <c r="D145" s="178"/>
      <c r="E145" s="69"/>
      <c r="F145" s="7"/>
      <c r="G145" s="69"/>
      <c r="H145" s="7"/>
      <c r="I145" s="69"/>
      <c r="J145" s="7"/>
      <c r="K145" s="69"/>
      <c r="L145" s="6"/>
      <c r="M145" s="7"/>
    </row>
    <row r="146" ht="15.75" customHeight="1">
      <c r="A146" s="81"/>
      <c r="B146" s="6"/>
      <c r="C146" s="7"/>
      <c r="D146" s="178"/>
      <c r="E146" s="69"/>
      <c r="F146" s="7"/>
      <c r="G146" s="69"/>
      <c r="H146" s="7"/>
      <c r="I146" s="69"/>
      <c r="J146" s="7"/>
      <c r="K146" s="69"/>
      <c r="L146" s="6"/>
      <c r="M146" s="7"/>
    </row>
    <row r="147" ht="15.75" customHeight="1">
      <c r="A147" s="81"/>
      <c r="B147" s="6"/>
      <c r="C147" s="7"/>
      <c r="D147" s="178"/>
      <c r="E147" s="69"/>
      <c r="F147" s="7"/>
      <c r="G147" s="69"/>
      <c r="H147" s="7"/>
      <c r="I147" s="69"/>
      <c r="J147" s="7"/>
      <c r="K147" s="69"/>
      <c r="L147" s="6"/>
      <c r="M147" s="7"/>
    </row>
    <row r="148" ht="15.75" customHeight="1">
      <c r="A148" s="81"/>
      <c r="B148" s="6"/>
      <c r="C148" s="7"/>
      <c r="D148" s="178"/>
      <c r="E148" s="69"/>
      <c r="F148" s="7"/>
      <c r="G148" s="69"/>
      <c r="H148" s="7"/>
      <c r="I148" s="69"/>
      <c r="J148" s="7"/>
      <c r="K148" s="69"/>
      <c r="L148" s="6"/>
      <c r="M148" s="7"/>
    </row>
    <row r="149" ht="15.75" customHeight="1">
      <c r="A149" s="81"/>
      <c r="B149" s="6"/>
      <c r="C149" s="7"/>
      <c r="D149" s="178"/>
      <c r="E149" s="69"/>
      <c r="F149" s="7"/>
      <c r="G149" s="69"/>
      <c r="H149" s="7"/>
      <c r="I149" s="69"/>
      <c r="J149" s="7"/>
      <c r="K149" s="69"/>
      <c r="L149" s="6"/>
      <c r="M149" s="7"/>
    </row>
    <row r="150" ht="15.75" customHeight="1">
      <c r="A150" s="166"/>
      <c r="B150" s="9"/>
      <c r="C150" s="9"/>
      <c r="D150" s="9"/>
      <c r="E150" s="9"/>
      <c r="F150" s="9"/>
      <c r="G150" s="9"/>
      <c r="H150" s="9"/>
      <c r="I150" s="9"/>
      <c r="J150" s="9"/>
      <c r="K150" s="9"/>
      <c r="L150" s="9"/>
      <c r="M150" s="10"/>
    </row>
    <row r="151" ht="15.75" customHeight="1">
      <c r="A151" s="16"/>
      <c r="M151" s="17"/>
    </row>
    <row r="152" ht="15.75" customHeight="1">
      <c r="A152" s="16"/>
      <c r="M152" s="17"/>
    </row>
    <row r="153" ht="15.75" customHeight="1">
      <c r="A153" s="16"/>
      <c r="M153" s="17"/>
    </row>
    <row r="154" ht="15.75" customHeight="1">
      <c r="A154" s="16"/>
      <c r="M154" s="17"/>
    </row>
    <row r="155" ht="15.75" customHeight="1">
      <c r="A155" s="16"/>
      <c r="M155" s="17"/>
    </row>
    <row r="156" ht="15.75" customHeight="1">
      <c r="A156" s="16"/>
      <c r="M156" s="17"/>
    </row>
    <row r="157" ht="15.75" customHeight="1">
      <c r="A157" s="16"/>
      <c r="M157" s="17"/>
    </row>
    <row r="158" ht="15.75" customHeight="1">
      <c r="A158" s="16"/>
      <c r="M158" s="17"/>
    </row>
    <row r="159" ht="15.75" customHeight="1">
      <c r="A159" s="16"/>
      <c r="M159" s="17"/>
    </row>
    <row r="160" ht="15.75" customHeight="1">
      <c r="A160" s="16"/>
      <c r="M160" s="17"/>
    </row>
    <row r="161" ht="15.75" customHeight="1">
      <c r="A161" s="16"/>
      <c r="M161" s="17"/>
    </row>
    <row r="162" ht="15.75" customHeight="1">
      <c r="A162" s="16"/>
      <c r="M162" s="17"/>
    </row>
    <row r="163" ht="15.75" customHeight="1">
      <c r="A163" s="16"/>
      <c r="M163" s="17"/>
    </row>
    <row r="164" ht="15.75" customHeight="1">
      <c r="A164" s="16"/>
      <c r="M164" s="17"/>
    </row>
    <row r="165" ht="15.75" customHeight="1">
      <c r="A165" s="16"/>
      <c r="M165" s="17"/>
    </row>
    <row r="166" ht="15.75" customHeight="1">
      <c r="A166" s="16"/>
      <c r="M166" s="17"/>
    </row>
    <row r="167" ht="15.75" customHeight="1">
      <c r="A167" s="16"/>
      <c r="M167" s="17"/>
    </row>
    <row r="168" ht="15.75" customHeight="1">
      <c r="A168" s="16"/>
      <c r="M168" s="17"/>
    </row>
    <row r="169" ht="15.75" customHeight="1">
      <c r="A169" s="16"/>
      <c r="M169" s="17"/>
    </row>
    <row r="170" ht="15.75" customHeight="1">
      <c r="A170" s="16"/>
      <c r="M170" s="17"/>
    </row>
    <row r="171" ht="15.75" customHeight="1">
      <c r="A171" s="16"/>
      <c r="M171" s="17"/>
    </row>
    <row r="172" ht="15.75" customHeight="1">
      <c r="A172" s="16"/>
      <c r="M172" s="17"/>
    </row>
    <row r="173" ht="15.75" customHeight="1">
      <c r="A173" s="16"/>
      <c r="M173" s="17"/>
    </row>
    <row r="174" ht="15.75" customHeight="1">
      <c r="A174" s="16"/>
      <c r="M174" s="17"/>
    </row>
    <row r="175" ht="15.75" customHeight="1">
      <c r="A175" s="16"/>
      <c r="M175" s="17"/>
    </row>
    <row r="176" ht="15.75" customHeight="1">
      <c r="A176" s="16"/>
      <c r="M176" s="17"/>
    </row>
    <row r="177" ht="15.75" customHeight="1">
      <c r="A177" s="16"/>
      <c r="M177" s="17"/>
    </row>
    <row r="178" ht="15.75" customHeight="1">
      <c r="A178" s="16"/>
      <c r="M178" s="17"/>
    </row>
    <row r="179" ht="15.75" customHeight="1">
      <c r="A179" s="19"/>
      <c r="B179" s="20"/>
      <c r="C179" s="20"/>
      <c r="D179" s="20"/>
      <c r="E179" s="20"/>
      <c r="F179" s="20"/>
      <c r="G179" s="20"/>
      <c r="H179" s="20"/>
      <c r="I179" s="20"/>
      <c r="J179" s="20"/>
      <c r="K179" s="20"/>
      <c r="L179" s="20"/>
      <c r="M179" s="21"/>
    </row>
    <row r="180" ht="49.5" customHeight="1">
      <c r="A180" s="27"/>
      <c r="B180" s="6"/>
      <c r="C180" s="6"/>
      <c r="D180" s="6"/>
      <c r="E180" s="6"/>
      <c r="F180" s="6"/>
      <c r="G180" s="6"/>
      <c r="H180" s="6"/>
      <c r="I180" s="6"/>
      <c r="J180" s="6"/>
      <c r="K180" s="6"/>
      <c r="L180" s="6"/>
      <c r="M180" s="7"/>
    </row>
    <row r="181" ht="15.75" customHeight="1">
      <c r="A181" s="180" t="s">
        <v>347</v>
      </c>
      <c r="B181" s="114"/>
      <c r="C181" s="114"/>
      <c r="D181" s="114"/>
      <c r="E181" s="114"/>
      <c r="F181" s="114"/>
      <c r="G181" s="114"/>
      <c r="H181" s="114"/>
      <c r="I181" s="114"/>
      <c r="J181" s="114"/>
      <c r="K181" s="114"/>
      <c r="L181" s="114"/>
      <c r="M181" s="115"/>
    </row>
    <row r="182">
      <c r="A182" s="167" t="s">
        <v>348</v>
      </c>
      <c r="B182" s="6"/>
      <c r="C182" s="6"/>
      <c r="D182" s="6"/>
      <c r="E182" s="6"/>
      <c r="F182" s="6"/>
      <c r="G182" s="6"/>
      <c r="H182" s="6"/>
      <c r="I182" s="6"/>
      <c r="J182" s="6"/>
      <c r="K182" s="6"/>
      <c r="L182" s="6"/>
      <c r="M182" s="7"/>
    </row>
    <row r="183" ht="15.75" customHeight="1">
      <c r="A183" s="166"/>
      <c r="B183" s="9"/>
      <c r="C183" s="9"/>
      <c r="D183" s="9"/>
      <c r="E183" s="9"/>
      <c r="F183" s="9"/>
      <c r="G183" s="9"/>
      <c r="H183" s="9"/>
      <c r="I183" s="9"/>
      <c r="J183" s="9"/>
      <c r="K183" s="9"/>
      <c r="L183" s="9"/>
      <c r="M183" s="10"/>
    </row>
    <row r="184" ht="15.75" customHeight="1">
      <c r="A184" s="16"/>
      <c r="M184" s="17"/>
    </row>
    <row r="185" ht="15.75" customHeight="1">
      <c r="A185" s="16"/>
      <c r="M185" s="17"/>
    </row>
    <row r="186" ht="15.75" customHeight="1">
      <c r="A186" s="16"/>
      <c r="M186" s="17"/>
    </row>
    <row r="187" ht="15.75" customHeight="1">
      <c r="A187" s="16"/>
      <c r="M187" s="17"/>
    </row>
    <row r="188" ht="15.75" customHeight="1">
      <c r="A188" s="16"/>
      <c r="M188" s="17"/>
    </row>
    <row r="189" ht="15.75" customHeight="1">
      <c r="A189" s="16"/>
      <c r="M189" s="17"/>
    </row>
    <row r="190" ht="15.75" customHeight="1">
      <c r="A190" s="16"/>
      <c r="M190" s="17"/>
    </row>
    <row r="191" ht="15.75" customHeight="1">
      <c r="A191" s="16"/>
      <c r="M191" s="17"/>
    </row>
    <row r="192" ht="15.75" customHeight="1">
      <c r="A192" s="16"/>
      <c r="M192" s="17"/>
    </row>
    <row r="193" ht="15.75" customHeight="1">
      <c r="A193" s="16"/>
      <c r="M193" s="17"/>
    </row>
    <row r="194" ht="15.75" customHeight="1">
      <c r="A194" s="16"/>
      <c r="M194" s="17"/>
    </row>
    <row r="195" ht="15.75" customHeight="1">
      <c r="A195" s="16"/>
      <c r="M195" s="17"/>
    </row>
    <row r="196" ht="15.75" customHeight="1">
      <c r="A196" s="16"/>
      <c r="M196" s="17"/>
    </row>
    <row r="197" ht="15.75" customHeight="1">
      <c r="A197" s="16"/>
      <c r="M197" s="17"/>
    </row>
    <row r="198" ht="15.75" customHeight="1">
      <c r="A198" s="16"/>
      <c r="M198" s="17"/>
    </row>
    <row r="199" ht="15.75" customHeight="1">
      <c r="A199" s="16"/>
      <c r="M199" s="17"/>
    </row>
    <row r="200" ht="15.75" customHeight="1">
      <c r="A200" s="16"/>
      <c r="M200" s="17"/>
    </row>
    <row r="201" ht="15.75" customHeight="1">
      <c r="A201" s="16"/>
      <c r="M201" s="17"/>
    </row>
    <row r="202" ht="15.75" customHeight="1">
      <c r="A202" s="16"/>
      <c r="M202" s="17"/>
    </row>
    <row r="203" ht="15.75" customHeight="1">
      <c r="A203" s="16"/>
      <c r="M203" s="17"/>
    </row>
    <row r="204" ht="15.75" customHeight="1">
      <c r="A204" s="16"/>
      <c r="M204" s="17"/>
    </row>
    <row r="205" ht="15.75" customHeight="1">
      <c r="A205" s="16"/>
      <c r="M205" s="17"/>
    </row>
    <row r="206" ht="15.75" customHeight="1">
      <c r="A206" s="16"/>
      <c r="M206" s="17"/>
    </row>
    <row r="207" ht="15.75" customHeight="1">
      <c r="A207" s="19"/>
      <c r="B207" s="20"/>
      <c r="C207" s="20"/>
      <c r="D207" s="20"/>
      <c r="E207" s="20"/>
      <c r="F207" s="20"/>
      <c r="G207" s="20"/>
      <c r="H207" s="20"/>
      <c r="I207" s="20"/>
      <c r="J207" s="20"/>
      <c r="K207" s="20"/>
      <c r="L207" s="20"/>
      <c r="M207" s="21"/>
    </row>
    <row r="208" ht="15.75" customHeight="1">
      <c r="A208" s="181" t="s">
        <v>349</v>
      </c>
      <c r="B208" s="6"/>
      <c r="C208" s="6"/>
      <c r="D208" s="6"/>
      <c r="E208" s="6"/>
      <c r="F208" s="6"/>
      <c r="G208" s="6"/>
      <c r="H208" s="6"/>
      <c r="I208" s="6"/>
      <c r="J208" s="6"/>
      <c r="K208" s="6"/>
      <c r="L208" s="6"/>
      <c r="M208" s="7"/>
    </row>
    <row r="209" ht="15.75" customHeight="1">
      <c r="A209" s="181" t="s">
        <v>350</v>
      </c>
      <c r="B209" s="6"/>
      <c r="C209" s="6"/>
      <c r="D209" s="6"/>
      <c r="E209" s="6"/>
      <c r="F209" s="6"/>
      <c r="G209" s="6"/>
      <c r="H209" s="6"/>
      <c r="I209" s="6"/>
      <c r="J209" s="6"/>
      <c r="K209" s="6"/>
      <c r="L209" s="6"/>
      <c r="M209" s="7"/>
    </row>
    <row r="210" ht="15.75" customHeight="1">
      <c r="A210" s="182" t="s">
        <v>351</v>
      </c>
      <c r="B210" s="6"/>
      <c r="C210" s="6"/>
      <c r="D210" s="6"/>
      <c r="E210" s="6"/>
      <c r="F210" s="6"/>
      <c r="G210" s="6"/>
      <c r="H210" s="6"/>
      <c r="I210" s="6"/>
      <c r="J210" s="6"/>
      <c r="K210" s="6"/>
      <c r="L210" s="6"/>
      <c r="M210" s="7"/>
      <c r="N210" s="22"/>
      <c r="R210" s="22"/>
      <c r="S210" s="22"/>
      <c r="T210" s="22"/>
      <c r="U210" s="22"/>
      <c r="V210" s="22"/>
      <c r="W210" s="22"/>
      <c r="X210" s="22"/>
      <c r="Y210" s="22"/>
      <c r="Z210" s="22"/>
      <c r="AA210" s="22"/>
      <c r="AB210" s="22"/>
    </row>
    <row r="211" ht="15.75" customHeight="1">
      <c r="A211" s="55" t="s">
        <v>352</v>
      </c>
      <c r="B211" s="6"/>
      <c r="C211" s="6"/>
      <c r="D211" s="6"/>
      <c r="E211" s="6"/>
      <c r="F211" s="6"/>
      <c r="G211" s="6"/>
      <c r="H211" s="6"/>
      <c r="I211" s="6"/>
      <c r="J211" s="6"/>
      <c r="K211" s="6"/>
      <c r="L211" s="6"/>
      <c r="M211" s="7"/>
      <c r="R211" s="22"/>
      <c r="S211" s="22"/>
      <c r="T211" s="22"/>
      <c r="U211" s="22"/>
      <c r="V211" s="22"/>
    </row>
    <row r="212" ht="15.75" customHeight="1">
      <c r="A212" s="62" t="s">
        <v>294</v>
      </c>
      <c r="B212" s="6"/>
      <c r="C212" s="6"/>
      <c r="D212" s="6"/>
      <c r="E212" s="7"/>
      <c r="F212" s="62" t="s">
        <v>295</v>
      </c>
      <c r="G212" s="6"/>
      <c r="H212" s="6"/>
      <c r="I212" s="7"/>
      <c r="J212" s="62" t="s">
        <v>296</v>
      </c>
      <c r="K212" s="6"/>
      <c r="L212" s="6"/>
      <c r="M212" s="7"/>
      <c r="N212" s="22"/>
      <c r="R212" s="22"/>
      <c r="S212" s="22"/>
      <c r="T212" s="22"/>
      <c r="U212" s="22"/>
      <c r="V212" s="22"/>
      <c r="W212" s="22"/>
      <c r="X212" s="22"/>
      <c r="Y212" s="22"/>
      <c r="Z212" s="22"/>
      <c r="AA212" s="22"/>
      <c r="AB212" s="22"/>
    </row>
    <row r="213" ht="15.75" customHeight="1">
      <c r="A213" s="58" t="s">
        <v>353</v>
      </c>
      <c r="B213" s="6"/>
      <c r="C213" s="6"/>
      <c r="D213" s="6"/>
      <c r="E213" s="7"/>
      <c r="F213" s="69">
        <v>4.0</v>
      </c>
      <c r="G213" s="6"/>
      <c r="H213" s="6"/>
      <c r="I213" s="7"/>
      <c r="J213" s="59">
        <v>2.1</v>
      </c>
      <c r="K213" s="6"/>
      <c r="L213" s="6"/>
      <c r="M213" s="7"/>
      <c r="N213" s="22"/>
      <c r="R213" s="22"/>
      <c r="S213" s="22"/>
      <c r="T213" s="22"/>
      <c r="U213" s="22"/>
      <c r="V213" s="22"/>
      <c r="W213" s="22"/>
      <c r="X213" s="22"/>
      <c r="Y213" s="22"/>
      <c r="Z213" s="22"/>
      <c r="AA213" s="22"/>
      <c r="AB213" s="22"/>
    </row>
    <row r="214" ht="15.75" customHeight="1">
      <c r="A214" s="58" t="s">
        <v>354</v>
      </c>
      <c r="B214" s="6"/>
      <c r="C214" s="6"/>
      <c r="D214" s="6"/>
      <c r="E214" s="7"/>
      <c r="F214" s="69">
        <v>4.0</v>
      </c>
      <c r="G214" s="6"/>
      <c r="H214" s="6"/>
      <c r="I214" s="7"/>
      <c r="J214" s="59">
        <v>2.3</v>
      </c>
      <c r="K214" s="6"/>
      <c r="L214" s="6"/>
      <c r="M214" s="7"/>
      <c r="N214" s="22"/>
      <c r="R214" s="22"/>
      <c r="S214" s="22"/>
      <c r="T214" s="22"/>
      <c r="U214" s="22"/>
      <c r="V214" s="22"/>
      <c r="W214" s="22"/>
      <c r="X214" s="22"/>
      <c r="Y214" s="22"/>
      <c r="Z214" s="22"/>
      <c r="AA214" s="22"/>
      <c r="AB214" s="22"/>
    </row>
    <row r="215" ht="15.75" customHeight="1">
      <c r="A215" s="183" t="s">
        <v>355</v>
      </c>
      <c r="B215" s="6"/>
      <c r="C215" s="6"/>
      <c r="D215" s="6"/>
      <c r="E215" s="7"/>
      <c r="F215" s="69">
        <v>1.0</v>
      </c>
      <c r="G215" s="6"/>
      <c r="H215" s="6"/>
      <c r="I215" s="7"/>
      <c r="J215" s="184">
        <f>400000/I5</f>
        <v>43.01075269</v>
      </c>
      <c r="K215" s="6"/>
      <c r="L215" s="6"/>
      <c r="M215" s="7"/>
      <c r="N215" s="22"/>
      <c r="R215" s="22"/>
      <c r="S215" s="22"/>
      <c r="T215" s="22"/>
      <c r="U215" s="22"/>
      <c r="V215" s="22"/>
      <c r="W215" s="22"/>
      <c r="X215" s="22"/>
      <c r="Y215" s="22"/>
      <c r="Z215" s="22"/>
      <c r="AA215" s="22"/>
      <c r="AB215" s="22"/>
    </row>
    <row r="216" ht="15.75" customHeight="1">
      <c r="A216" s="69"/>
      <c r="B216" s="6"/>
      <c r="C216" s="6"/>
      <c r="D216" s="6"/>
      <c r="E216" s="7"/>
      <c r="F216" s="69"/>
      <c r="G216" s="6"/>
      <c r="H216" s="6"/>
      <c r="I216" s="7"/>
      <c r="J216" s="59"/>
      <c r="K216" s="6"/>
      <c r="L216" s="6"/>
      <c r="M216" s="7"/>
      <c r="N216" s="22"/>
      <c r="R216" s="22"/>
      <c r="S216" s="22"/>
      <c r="T216" s="22"/>
      <c r="U216" s="22"/>
      <c r="V216" s="22"/>
      <c r="W216" s="22"/>
      <c r="X216" s="22"/>
      <c r="Y216" s="22"/>
      <c r="Z216" s="22"/>
      <c r="AA216" s="22"/>
      <c r="AB216" s="22"/>
    </row>
    <row r="217" ht="15.75" customHeight="1">
      <c r="A217" s="69"/>
      <c r="B217" s="6"/>
      <c r="C217" s="6"/>
      <c r="D217" s="6"/>
      <c r="E217" s="7"/>
      <c r="F217" s="69"/>
      <c r="G217" s="6"/>
      <c r="H217" s="6"/>
      <c r="I217" s="7"/>
      <c r="J217" s="59"/>
      <c r="K217" s="6"/>
      <c r="L217" s="6"/>
      <c r="M217" s="7"/>
      <c r="N217" s="22"/>
      <c r="R217" s="22"/>
      <c r="S217" s="22"/>
      <c r="T217" s="22"/>
      <c r="U217" s="22"/>
      <c r="V217" s="22"/>
      <c r="W217" s="22"/>
      <c r="X217" s="22"/>
      <c r="Y217" s="22"/>
      <c r="Z217" s="22"/>
      <c r="AA217" s="22"/>
      <c r="AB217" s="22"/>
    </row>
    <row r="218" ht="15.75" customHeight="1">
      <c r="A218" s="69"/>
      <c r="B218" s="6"/>
      <c r="C218" s="6"/>
      <c r="D218" s="6"/>
      <c r="E218" s="7"/>
      <c r="F218" s="69"/>
      <c r="G218" s="6"/>
      <c r="H218" s="6"/>
      <c r="I218" s="7"/>
      <c r="J218" s="59"/>
      <c r="K218" s="6"/>
      <c r="L218" s="6"/>
      <c r="M218" s="7"/>
      <c r="N218" s="22"/>
      <c r="O218" s="22"/>
      <c r="P218" s="22"/>
      <c r="Q218" s="22"/>
      <c r="R218" s="22"/>
      <c r="S218" s="22"/>
      <c r="T218" s="22"/>
      <c r="U218" s="22"/>
      <c r="V218" s="22"/>
      <c r="W218" s="22"/>
      <c r="X218" s="22"/>
      <c r="Y218" s="22"/>
      <c r="Z218" s="22"/>
      <c r="AA218" s="22"/>
      <c r="AB218" s="22"/>
    </row>
    <row r="219" ht="15.75" customHeight="1">
      <c r="A219" s="69"/>
      <c r="B219" s="6"/>
      <c r="C219" s="6"/>
      <c r="D219" s="6"/>
      <c r="E219" s="7"/>
      <c r="F219" s="69"/>
      <c r="G219" s="6"/>
      <c r="H219" s="6"/>
      <c r="I219" s="7"/>
      <c r="J219" s="184"/>
      <c r="K219" s="6"/>
      <c r="L219" s="6"/>
      <c r="M219" s="7"/>
      <c r="N219" s="22"/>
      <c r="O219" s="22"/>
      <c r="P219" s="22"/>
      <c r="Q219" s="22"/>
      <c r="R219" s="22"/>
      <c r="S219" s="22"/>
      <c r="T219" s="22"/>
      <c r="U219" s="22"/>
      <c r="V219" s="22"/>
      <c r="W219" s="22"/>
      <c r="X219" s="22"/>
      <c r="Y219" s="22"/>
      <c r="Z219" s="22"/>
      <c r="AA219" s="22"/>
      <c r="AB219" s="22"/>
    </row>
    <row r="220" ht="15.75" customHeight="1">
      <c r="A220" s="185"/>
      <c r="B220" s="6"/>
      <c r="C220" s="6"/>
      <c r="D220" s="6"/>
      <c r="E220" s="6"/>
      <c r="F220" s="6"/>
      <c r="G220" s="6"/>
      <c r="H220" s="6"/>
      <c r="I220" s="6"/>
      <c r="J220" s="6"/>
      <c r="K220" s="6"/>
      <c r="L220" s="6"/>
      <c r="M220" s="7"/>
      <c r="N220" s="22"/>
      <c r="O220" s="22"/>
      <c r="P220" s="22"/>
      <c r="Q220" s="22"/>
      <c r="R220" s="22"/>
      <c r="S220" s="22"/>
      <c r="T220" s="22"/>
      <c r="U220" s="22"/>
      <c r="V220" s="22"/>
      <c r="W220" s="22"/>
      <c r="X220" s="22"/>
      <c r="Y220" s="22"/>
      <c r="Z220" s="22"/>
      <c r="AA220" s="22"/>
      <c r="AB220" s="22"/>
    </row>
    <row r="221" ht="15.75" customHeight="1">
      <c r="A221" s="55" t="s">
        <v>356</v>
      </c>
      <c r="B221" s="6"/>
      <c r="C221" s="6"/>
      <c r="D221" s="6"/>
      <c r="E221" s="6"/>
      <c r="F221" s="6"/>
      <c r="G221" s="6"/>
      <c r="H221" s="6"/>
      <c r="I221" s="6"/>
      <c r="J221" s="6"/>
      <c r="K221" s="6"/>
      <c r="L221" s="6"/>
      <c r="M221" s="7"/>
      <c r="P221" s="22"/>
      <c r="Q221" s="22"/>
      <c r="R221" s="22"/>
      <c r="S221" s="22"/>
      <c r="T221" s="22"/>
      <c r="U221" s="22"/>
      <c r="V221" s="22"/>
    </row>
    <row r="222" ht="15.75" customHeight="1">
      <c r="A222" s="12" t="s">
        <v>121</v>
      </c>
      <c r="B222" s="9"/>
      <c r="C222" s="10"/>
      <c r="D222" s="186" t="s">
        <v>357</v>
      </c>
      <c r="E222" s="6"/>
      <c r="F222" s="6"/>
      <c r="G222" s="7"/>
      <c r="H222" s="177" t="s">
        <v>358</v>
      </c>
      <c r="I222" s="62" t="s">
        <v>359</v>
      </c>
      <c r="J222" s="12" t="s">
        <v>360</v>
      </c>
      <c r="K222" s="9"/>
      <c r="L222" s="9"/>
      <c r="M222" s="10"/>
    </row>
    <row r="223" ht="15.75" customHeight="1">
      <c r="A223" s="16"/>
      <c r="C223" s="17"/>
      <c r="D223" s="177" t="s">
        <v>339</v>
      </c>
      <c r="E223" s="177" t="s">
        <v>340</v>
      </c>
      <c r="F223" s="187" t="s">
        <v>361</v>
      </c>
      <c r="G223" s="187" t="s">
        <v>362</v>
      </c>
      <c r="H223" s="187" t="s">
        <v>363</v>
      </c>
      <c r="I223" s="170" t="s">
        <v>364</v>
      </c>
      <c r="J223" s="188" t="s">
        <v>365</v>
      </c>
      <c r="K223" s="170" t="s">
        <v>311</v>
      </c>
      <c r="L223" s="7"/>
      <c r="M223" s="187" t="s">
        <v>312</v>
      </c>
      <c r="O223" s="73" t="s">
        <v>343</v>
      </c>
      <c r="P223" s="22"/>
      <c r="Q223" s="22"/>
    </row>
    <row r="224" ht="15.75" customHeight="1">
      <c r="A224" s="189" t="s">
        <v>366</v>
      </c>
      <c r="B224" s="6"/>
      <c r="C224" s="7"/>
      <c r="D224" s="178">
        <v>20.0</v>
      </c>
      <c r="E224" s="190">
        <f>8</f>
        <v>8</v>
      </c>
      <c r="F224" s="178">
        <v>32.0</v>
      </c>
      <c r="G224" s="178" t="s">
        <v>367</v>
      </c>
      <c r="H224" s="191">
        <v>11.19</v>
      </c>
      <c r="I224" s="192">
        <f>H224+J215</f>
        <v>54.20075269</v>
      </c>
      <c r="J224" s="178">
        <v>63.0</v>
      </c>
      <c r="K224" s="69" t="s">
        <v>368</v>
      </c>
      <c r="L224" s="7"/>
      <c r="M224" s="178"/>
      <c r="O224" s="72" t="s">
        <v>138</v>
      </c>
    </row>
    <row r="225" ht="15.75" customHeight="1">
      <c r="A225" s="193" t="s">
        <v>369</v>
      </c>
      <c r="B225" s="6"/>
      <c r="C225" s="7"/>
      <c r="D225" s="178">
        <v>19.0</v>
      </c>
      <c r="E225" s="190">
        <v>8.0</v>
      </c>
      <c r="F225" s="178">
        <v>32.0</v>
      </c>
      <c r="G225" s="178" t="s">
        <v>370</v>
      </c>
      <c r="H225" s="191">
        <v>11.19</v>
      </c>
      <c r="I225" s="194"/>
      <c r="J225" s="178"/>
      <c r="K225" s="69"/>
      <c r="L225" s="7"/>
      <c r="M225" s="178"/>
      <c r="O225" s="73" t="s">
        <v>314</v>
      </c>
      <c r="Q225" s="74" t="s">
        <v>140</v>
      </c>
    </row>
    <row r="226" ht="15.75" customHeight="1">
      <c r="A226" s="193" t="s">
        <v>371</v>
      </c>
      <c r="B226" s="6"/>
      <c r="C226" s="7"/>
      <c r="D226" s="178">
        <v>19.0</v>
      </c>
      <c r="E226" s="69">
        <v>4.0</v>
      </c>
      <c r="F226" s="178">
        <v>25.0</v>
      </c>
      <c r="G226" s="178" t="s">
        <v>372</v>
      </c>
      <c r="H226" s="191">
        <v>6.405</v>
      </c>
      <c r="I226" s="195"/>
      <c r="J226" s="178"/>
      <c r="K226" s="69"/>
      <c r="L226" s="7"/>
      <c r="M226" s="178"/>
      <c r="O226" s="72" t="s">
        <v>141</v>
      </c>
    </row>
    <row r="227" ht="15.75" customHeight="1">
      <c r="A227" s="193" t="s">
        <v>373</v>
      </c>
      <c r="B227" s="6"/>
      <c r="C227" s="7"/>
      <c r="D227" s="178">
        <v>19.0</v>
      </c>
      <c r="E227" s="69">
        <v>4.0</v>
      </c>
      <c r="F227" s="178">
        <v>25.0</v>
      </c>
      <c r="G227" s="178" t="s">
        <v>372</v>
      </c>
      <c r="H227" s="191">
        <v>6.405</v>
      </c>
      <c r="I227" s="195"/>
      <c r="J227" s="178"/>
      <c r="K227" s="69"/>
      <c r="L227" s="7"/>
      <c r="M227" s="178"/>
      <c r="O227" s="73" t="s">
        <v>139</v>
      </c>
      <c r="Q227" s="74" t="s">
        <v>143</v>
      </c>
    </row>
    <row r="228" ht="15.75" customHeight="1">
      <c r="A228" s="193" t="s">
        <v>317</v>
      </c>
      <c r="B228" s="6"/>
      <c r="C228" s="7"/>
      <c r="D228" s="178">
        <v>20.0</v>
      </c>
      <c r="E228" s="69">
        <v>1.0</v>
      </c>
      <c r="F228" s="178">
        <v>63.0</v>
      </c>
      <c r="G228" s="178" t="s">
        <v>368</v>
      </c>
      <c r="H228" s="191">
        <f>J215</f>
        <v>43.01075269</v>
      </c>
      <c r="I228" s="196"/>
      <c r="J228" s="178"/>
      <c r="K228" s="69"/>
      <c r="L228" s="7"/>
      <c r="M228" s="178"/>
    </row>
    <row r="229" ht="15.75" customHeight="1">
      <c r="A229" s="81"/>
      <c r="B229" s="6"/>
      <c r="C229" s="7"/>
      <c r="D229" s="178"/>
      <c r="E229" s="69"/>
      <c r="F229" s="178"/>
      <c r="G229" s="178"/>
      <c r="H229" s="197">
        <f t="shared" ref="H229:H236" si="1">3.2*E229</f>
        <v>0</v>
      </c>
      <c r="I229" s="196"/>
      <c r="J229" s="178"/>
      <c r="K229" s="69"/>
      <c r="L229" s="7"/>
      <c r="M229" s="178"/>
      <c r="O229" s="73" t="s">
        <v>319</v>
      </c>
    </row>
    <row r="230" ht="15.75" customHeight="1">
      <c r="A230" s="81"/>
      <c r="B230" s="6"/>
      <c r="C230" s="7"/>
      <c r="D230" s="178"/>
      <c r="E230" s="69"/>
      <c r="F230" s="178"/>
      <c r="G230" s="178"/>
      <c r="H230" s="197">
        <f t="shared" si="1"/>
        <v>0</v>
      </c>
      <c r="I230" s="196"/>
      <c r="J230" s="178"/>
      <c r="K230" s="69"/>
      <c r="L230" s="7"/>
      <c r="M230" s="178"/>
      <c r="O230" s="73" t="s">
        <v>321</v>
      </c>
      <c r="P230" s="74" t="s">
        <v>322</v>
      </c>
    </row>
    <row r="231" ht="15.75" customHeight="1">
      <c r="A231" s="81"/>
      <c r="B231" s="6"/>
      <c r="C231" s="7"/>
      <c r="D231" s="178"/>
      <c r="E231" s="69"/>
      <c r="F231" s="178"/>
      <c r="G231" s="178"/>
      <c r="H231" s="197">
        <f t="shared" si="1"/>
        <v>0</v>
      </c>
      <c r="I231" s="196"/>
      <c r="J231" s="178"/>
      <c r="K231" s="69"/>
      <c r="L231" s="7"/>
      <c r="M231" s="178"/>
    </row>
    <row r="232" ht="15.75" customHeight="1">
      <c r="A232" s="81"/>
      <c r="B232" s="6"/>
      <c r="C232" s="7"/>
      <c r="D232" s="178"/>
      <c r="E232" s="69"/>
      <c r="F232" s="178"/>
      <c r="G232" s="178"/>
      <c r="H232" s="197">
        <f t="shared" si="1"/>
        <v>0</v>
      </c>
      <c r="I232" s="196"/>
      <c r="J232" s="178"/>
      <c r="K232" s="69"/>
      <c r="L232" s="7"/>
      <c r="M232" s="178"/>
    </row>
    <row r="233" ht="15.75" customHeight="1">
      <c r="A233" s="81"/>
      <c r="B233" s="6"/>
      <c r="C233" s="7"/>
      <c r="D233" s="178"/>
      <c r="E233" s="69"/>
      <c r="F233" s="178"/>
      <c r="G233" s="178"/>
      <c r="H233" s="197">
        <f t="shared" si="1"/>
        <v>0</v>
      </c>
      <c r="I233" s="196"/>
      <c r="J233" s="178"/>
      <c r="K233" s="69"/>
      <c r="L233" s="7"/>
      <c r="M233" s="178"/>
    </row>
    <row r="234" ht="15.75" customHeight="1">
      <c r="A234" s="81"/>
      <c r="B234" s="6"/>
      <c r="C234" s="7"/>
      <c r="D234" s="178"/>
      <c r="E234" s="69"/>
      <c r="F234" s="178"/>
      <c r="G234" s="178"/>
      <c r="H234" s="197">
        <f t="shared" si="1"/>
        <v>0</v>
      </c>
      <c r="I234" s="196"/>
      <c r="J234" s="178"/>
      <c r="K234" s="69"/>
      <c r="L234" s="7"/>
      <c r="M234" s="178"/>
    </row>
    <row r="235" ht="15.75" customHeight="1">
      <c r="A235" s="81"/>
      <c r="B235" s="6"/>
      <c r="C235" s="7"/>
      <c r="D235" s="178"/>
      <c r="E235" s="69"/>
      <c r="F235" s="178"/>
      <c r="G235" s="178"/>
      <c r="H235" s="197">
        <f t="shared" si="1"/>
        <v>0</v>
      </c>
      <c r="I235" s="196"/>
      <c r="J235" s="178"/>
      <c r="K235" s="69"/>
      <c r="L235" s="7"/>
      <c r="M235" s="178"/>
    </row>
    <row r="236" ht="15.75" customHeight="1">
      <c r="A236" s="81"/>
      <c r="B236" s="6"/>
      <c r="C236" s="7"/>
      <c r="D236" s="178"/>
      <c r="E236" s="69"/>
      <c r="F236" s="178"/>
      <c r="G236" s="178"/>
      <c r="H236" s="197">
        <f t="shared" si="1"/>
        <v>0</v>
      </c>
      <c r="I236" s="196"/>
      <c r="J236" s="190"/>
      <c r="K236" s="69"/>
      <c r="L236" s="7"/>
      <c r="M236" s="178"/>
    </row>
    <row r="237" ht="15.75" customHeight="1">
      <c r="A237" s="166"/>
      <c r="B237" s="9"/>
      <c r="C237" s="9"/>
      <c r="D237" s="9"/>
      <c r="E237" s="9"/>
      <c r="F237" s="9"/>
      <c r="G237" s="9"/>
      <c r="H237" s="9"/>
      <c r="I237" s="9"/>
      <c r="J237" s="9"/>
      <c r="K237" s="9"/>
      <c r="L237" s="9"/>
      <c r="M237" s="10"/>
    </row>
    <row r="238" ht="15.75" customHeight="1">
      <c r="A238" s="16"/>
      <c r="M238" s="17"/>
    </row>
    <row r="239" ht="15.75" customHeight="1">
      <c r="A239" s="16"/>
      <c r="M239" s="17"/>
    </row>
    <row r="240" ht="15.75" customHeight="1">
      <c r="A240" s="16"/>
      <c r="M240" s="17"/>
    </row>
    <row r="241" ht="15.75" customHeight="1">
      <c r="A241" s="16"/>
      <c r="M241" s="17"/>
    </row>
    <row r="242" ht="15.75" customHeight="1">
      <c r="A242" s="16"/>
      <c r="M242" s="17"/>
    </row>
    <row r="243" ht="15.75" customHeight="1">
      <c r="A243" s="16"/>
      <c r="M243" s="17"/>
    </row>
    <row r="244" ht="15.75" customHeight="1">
      <c r="A244" s="16"/>
      <c r="M244" s="17"/>
    </row>
    <row r="245" ht="15.75" customHeight="1">
      <c r="A245" s="16"/>
      <c r="M245" s="17"/>
    </row>
    <row r="246" ht="15.75" customHeight="1">
      <c r="A246" s="16"/>
      <c r="M246" s="17"/>
    </row>
    <row r="247" ht="15.75" customHeight="1">
      <c r="A247" s="16"/>
      <c r="M247" s="17"/>
    </row>
    <row r="248" ht="15.75" customHeight="1">
      <c r="A248" s="16"/>
      <c r="M248" s="17"/>
    </row>
    <row r="249" ht="15.75" customHeight="1">
      <c r="A249" s="16"/>
      <c r="M249" s="17"/>
    </row>
    <row r="250" ht="15.75" customHeight="1">
      <c r="A250" s="16"/>
      <c r="M250" s="17"/>
    </row>
    <row r="251" ht="15.75" customHeight="1">
      <c r="A251" s="16"/>
      <c r="M251" s="17"/>
    </row>
    <row r="252" ht="15.75" customHeight="1">
      <c r="A252" s="16"/>
      <c r="M252" s="17"/>
    </row>
    <row r="253" ht="15.75" customHeight="1">
      <c r="A253" s="16"/>
      <c r="M253" s="17"/>
    </row>
    <row r="254" ht="15.75" customHeight="1">
      <c r="A254" s="16"/>
      <c r="M254" s="17"/>
    </row>
    <row r="255" ht="15.75" customHeight="1">
      <c r="A255" s="16"/>
      <c r="M255" s="17"/>
    </row>
    <row r="256" ht="15.75" customHeight="1">
      <c r="A256" s="16"/>
      <c r="M256" s="17"/>
    </row>
    <row r="257" ht="15.75" customHeight="1">
      <c r="A257" s="16"/>
      <c r="M257" s="17"/>
    </row>
    <row r="258" ht="15.75" customHeight="1">
      <c r="A258" s="16"/>
      <c r="M258" s="17"/>
    </row>
    <row r="259" ht="15.75" customHeight="1">
      <c r="A259" s="16"/>
      <c r="M259" s="17"/>
    </row>
    <row r="260" ht="15.75" customHeight="1">
      <c r="A260" s="16"/>
      <c r="M260" s="17"/>
    </row>
    <row r="261" ht="15.75" customHeight="1">
      <c r="A261" s="16"/>
      <c r="M261" s="17"/>
    </row>
    <row r="262" ht="15.75" customHeight="1">
      <c r="A262" s="16"/>
      <c r="M262" s="17"/>
    </row>
    <row r="263" ht="15.75" customHeight="1">
      <c r="A263" s="16"/>
      <c r="M263" s="17"/>
    </row>
    <row r="264" ht="15.75" customHeight="1">
      <c r="A264" s="16"/>
      <c r="M264" s="17"/>
    </row>
    <row r="265" ht="15.75" customHeight="1">
      <c r="A265" s="19"/>
      <c r="B265" s="20"/>
      <c r="C265" s="20"/>
      <c r="D265" s="20"/>
      <c r="E265" s="20"/>
      <c r="F265" s="20"/>
      <c r="G265" s="20"/>
      <c r="H265" s="20"/>
      <c r="I265" s="20"/>
      <c r="J265" s="20"/>
      <c r="K265" s="20"/>
      <c r="L265" s="20"/>
      <c r="M265" s="21"/>
    </row>
    <row r="266" ht="15.75" customHeight="1">
      <c r="A266" s="27"/>
      <c r="B266" s="6"/>
      <c r="C266" s="6"/>
      <c r="D266" s="6"/>
      <c r="E266" s="6"/>
      <c r="F266" s="6"/>
      <c r="G266" s="6"/>
      <c r="H266" s="6"/>
      <c r="I266" s="6"/>
      <c r="J266" s="6"/>
      <c r="K266" s="6"/>
      <c r="L266" s="6"/>
      <c r="M266" s="7"/>
    </row>
    <row r="267" ht="15.75" customHeight="1">
      <c r="A267" s="166"/>
      <c r="B267" s="9"/>
      <c r="C267" s="9"/>
      <c r="D267" s="9"/>
      <c r="E267" s="9"/>
      <c r="F267" s="9"/>
      <c r="G267" s="9"/>
      <c r="H267" s="9"/>
      <c r="I267" s="9"/>
      <c r="J267" s="9"/>
      <c r="K267" s="9"/>
      <c r="L267" s="9"/>
      <c r="M267" s="10"/>
    </row>
    <row r="268" ht="15.75" customHeight="1">
      <c r="A268" s="16"/>
      <c r="M268" s="17"/>
    </row>
    <row r="269" ht="15.75" customHeight="1">
      <c r="A269" s="16"/>
      <c r="M269" s="17"/>
    </row>
    <row r="270" ht="15.75" customHeight="1">
      <c r="A270" s="16"/>
      <c r="M270" s="17"/>
    </row>
    <row r="271" ht="15.75" customHeight="1">
      <c r="A271" s="16"/>
      <c r="M271" s="17"/>
    </row>
    <row r="272" ht="15.75" customHeight="1">
      <c r="A272" s="16"/>
      <c r="M272" s="17"/>
    </row>
    <row r="273" ht="15.75" customHeight="1">
      <c r="A273" s="16"/>
      <c r="M273" s="17"/>
    </row>
    <row r="274" ht="15.75" customHeight="1">
      <c r="A274" s="16"/>
      <c r="M274" s="17"/>
    </row>
    <row r="275" ht="15.75" customHeight="1">
      <c r="A275" s="16"/>
      <c r="M275" s="17"/>
    </row>
    <row r="276" ht="15.75" customHeight="1">
      <c r="A276" s="16"/>
      <c r="M276" s="17"/>
    </row>
    <row r="277" ht="15.75" customHeight="1">
      <c r="A277" s="16"/>
      <c r="M277" s="17"/>
    </row>
    <row r="278" ht="15.75" customHeight="1">
      <c r="A278" s="16"/>
      <c r="M278" s="17"/>
    </row>
    <row r="279" ht="15.75" customHeight="1">
      <c r="A279" s="16"/>
      <c r="M279" s="17"/>
    </row>
    <row r="280" ht="15.75" customHeight="1">
      <c r="A280" s="16"/>
      <c r="M280" s="17"/>
    </row>
    <row r="281" ht="15.75" customHeight="1">
      <c r="A281" s="16"/>
      <c r="M281" s="17"/>
    </row>
    <row r="282" ht="15.75" customHeight="1">
      <c r="A282" s="16"/>
      <c r="M282" s="17"/>
    </row>
    <row r="283" ht="15.75" customHeight="1">
      <c r="A283" s="16"/>
      <c r="M283" s="17"/>
    </row>
    <row r="284" ht="15.75" customHeight="1">
      <c r="A284" s="16"/>
      <c r="M284" s="17"/>
    </row>
    <row r="285" ht="15.75" customHeight="1">
      <c r="A285" s="16"/>
      <c r="M285" s="17"/>
    </row>
    <row r="286" ht="15.75" customHeight="1">
      <c r="A286" s="16"/>
      <c r="M286" s="17"/>
    </row>
    <row r="287" ht="15.75" customHeight="1">
      <c r="A287" s="16"/>
      <c r="M287" s="17"/>
    </row>
    <row r="288" ht="15.75" customHeight="1">
      <c r="A288" s="16"/>
      <c r="M288" s="17"/>
    </row>
    <row r="289" ht="15.75" customHeight="1">
      <c r="A289" s="16"/>
      <c r="M289" s="17"/>
    </row>
    <row r="290" ht="15.75" customHeight="1">
      <c r="A290" s="16"/>
      <c r="M290" s="17"/>
    </row>
    <row r="291" ht="15.75" customHeight="1">
      <c r="A291" s="16"/>
      <c r="M291" s="17"/>
    </row>
    <row r="292" ht="15.75" customHeight="1">
      <c r="A292" s="16"/>
      <c r="M292" s="17"/>
    </row>
    <row r="293" ht="15.75" customHeight="1">
      <c r="A293" s="16"/>
      <c r="M293" s="17"/>
    </row>
    <row r="294" ht="15.75" customHeight="1">
      <c r="A294" s="16"/>
      <c r="M294" s="17"/>
    </row>
    <row r="295" ht="15.75" customHeight="1">
      <c r="A295" s="16"/>
      <c r="M295" s="17"/>
    </row>
    <row r="296" ht="15.75" customHeight="1">
      <c r="A296" s="16"/>
      <c r="M296" s="17"/>
    </row>
    <row r="297" ht="15.75" customHeight="1">
      <c r="A297" s="16"/>
      <c r="M297" s="17"/>
    </row>
    <row r="298" ht="15.75" customHeight="1">
      <c r="A298" s="16"/>
      <c r="M298" s="17"/>
    </row>
    <row r="299" ht="15.75" customHeight="1">
      <c r="A299" s="16"/>
      <c r="M299" s="17"/>
    </row>
    <row r="300" ht="15.75" customHeight="1">
      <c r="A300" s="16"/>
      <c r="M300" s="17"/>
    </row>
    <row r="301" ht="15.75" customHeight="1">
      <c r="A301" s="16"/>
      <c r="M301" s="17"/>
    </row>
    <row r="302" ht="15.75" customHeight="1">
      <c r="A302" s="16"/>
      <c r="M302" s="17"/>
    </row>
    <row r="303" ht="15.75" customHeight="1">
      <c r="A303" s="16"/>
      <c r="M303" s="17"/>
    </row>
    <row r="304" ht="15.75" customHeight="1">
      <c r="A304" s="16"/>
      <c r="M304" s="17"/>
    </row>
    <row r="305" ht="15.75" customHeight="1">
      <c r="A305" s="16"/>
      <c r="M305" s="17"/>
    </row>
    <row r="306" ht="15.75" customHeight="1">
      <c r="A306" s="16"/>
      <c r="M306" s="17"/>
    </row>
    <row r="307" ht="15.75" customHeight="1">
      <c r="A307" s="16"/>
      <c r="M307" s="17"/>
    </row>
    <row r="308" ht="15.75" customHeight="1">
      <c r="A308" s="16"/>
      <c r="M308" s="17"/>
    </row>
    <row r="309" ht="15.75" customHeight="1">
      <c r="A309" s="16"/>
      <c r="M309" s="17"/>
    </row>
    <row r="310" ht="15.75" customHeight="1">
      <c r="A310" s="16"/>
      <c r="M310" s="17"/>
    </row>
    <row r="311" ht="15.75" customHeight="1">
      <c r="A311" s="16"/>
      <c r="M311" s="17"/>
    </row>
    <row r="312" ht="15.75" customHeight="1">
      <c r="A312" s="16"/>
      <c r="M312" s="17"/>
    </row>
    <row r="313" ht="15.75" customHeight="1">
      <c r="A313" s="16"/>
      <c r="M313" s="17"/>
    </row>
    <row r="314" ht="15.75" customHeight="1">
      <c r="A314" s="16"/>
      <c r="M314" s="17"/>
    </row>
    <row r="315" ht="15.75" customHeight="1">
      <c r="A315" s="16"/>
      <c r="M315" s="17"/>
    </row>
    <row r="316" ht="15.75" customHeight="1">
      <c r="A316" s="19"/>
      <c r="B316" s="20"/>
      <c r="C316" s="20"/>
      <c r="D316" s="20"/>
      <c r="E316" s="20"/>
      <c r="F316" s="20"/>
      <c r="G316" s="20"/>
      <c r="H316" s="20"/>
      <c r="I316" s="20"/>
      <c r="J316" s="20"/>
      <c r="K316" s="20"/>
      <c r="L316" s="20"/>
      <c r="M316" s="21"/>
    </row>
    <row r="317" ht="15.75" customHeight="1">
      <c r="A317" s="27"/>
      <c r="B317" s="6"/>
      <c r="C317" s="6"/>
      <c r="D317" s="6"/>
      <c r="E317" s="6"/>
      <c r="F317" s="6"/>
      <c r="G317" s="6"/>
      <c r="H317" s="6"/>
      <c r="I317" s="6"/>
      <c r="J317" s="6"/>
      <c r="K317" s="6"/>
      <c r="L317" s="6"/>
      <c r="M317" s="7"/>
    </row>
    <row r="318" ht="15.75" customHeight="1">
      <c r="A318" s="198" t="s">
        <v>374</v>
      </c>
      <c r="B318" s="6"/>
      <c r="C318" s="6"/>
      <c r="D318" s="6"/>
      <c r="E318" s="6"/>
      <c r="F318" s="6"/>
      <c r="G318" s="6"/>
      <c r="H318" s="6"/>
      <c r="I318" s="6"/>
      <c r="J318" s="6"/>
      <c r="K318" s="6"/>
      <c r="L318" s="6"/>
      <c r="M318" s="7"/>
    </row>
    <row r="319" ht="15.75" customHeight="1">
      <c r="A319" s="199" t="s">
        <v>375</v>
      </c>
      <c r="B319" s="6"/>
      <c r="C319" s="6"/>
      <c r="D319" s="6"/>
      <c r="E319" s="6"/>
      <c r="F319" s="6"/>
      <c r="G319" s="6"/>
      <c r="H319" s="6"/>
      <c r="I319" s="6"/>
      <c r="J319" s="6"/>
      <c r="K319" s="6"/>
      <c r="L319" s="6"/>
      <c r="M319" s="7"/>
    </row>
    <row r="320">
      <c r="A320" s="182" t="s">
        <v>376</v>
      </c>
      <c r="B320" s="6"/>
      <c r="C320" s="6"/>
      <c r="D320" s="6"/>
      <c r="E320" s="6"/>
      <c r="F320" s="6"/>
      <c r="G320" s="6"/>
      <c r="H320" s="6"/>
      <c r="I320" s="6"/>
      <c r="J320" s="6"/>
      <c r="K320" s="6"/>
      <c r="L320" s="6"/>
      <c r="M320" s="7"/>
    </row>
    <row r="321" ht="15.75" customHeight="1">
      <c r="A321" s="181"/>
      <c r="B321" s="6"/>
      <c r="C321" s="6"/>
      <c r="D321" s="6"/>
      <c r="E321" s="6"/>
      <c r="F321" s="6"/>
      <c r="G321" s="6"/>
      <c r="H321" s="6"/>
      <c r="I321" s="6"/>
      <c r="J321" s="6"/>
      <c r="K321" s="6"/>
      <c r="L321" s="6"/>
      <c r="M321" s="7"/>
    </row>
    <row r="322" ht="15.75" customHeight="1">
      <c r="A322" s="198" t="s">
        <v>377</v>
      </c>
      <c r="B322" s="6"/>
      <c r="C322" s="6"/>
      <c r="D322" s="6"/>
      <c r="E322" s="6"/>
      <c r="F322" s="6"/>
      <c r="G322" s="6"/>
      <c r="H322" s="6"/>
      <c r="I322" s="6"/>
      <c r="J322" s="6"/>
      <c r="K322" s="6"/>
      <c r="L322" s="6"/>
      <c r="M322" s="7"/>
    </row>
    <row r="323" ht="15.75" customHeight="1">
      <c r="A323" s="27"/>
      <c r="B323" s="6"/>
      <c r="C323" s="6"/>
      <c r="D323" s="6"/>
      <c r="E323" s="6"/>
      <c r="F323" s="6"/>
      <c r="G323" s="6"/>
      <c r="H323" s="6"/>
      <c r="I323" s="6"/>
      <c r="J323" s="6"/>
      <c r="K323" s="6"/>
      <c r="L323" s="6"/>
      <c r="M323" s="7"/>
    </row>
    <row r="324" ht="15.75" customHeight="1">
      <c r="A324" s="181" t="s">
        <v>378</v>
      </c>
      <c r="B324" s="6"/>
      <c r="C324" s="6"/>
      <c r="D324" s="6"/>
      <c r="E324" s="6"/>
      <c r="F324" s="6"/>
      <c r="G324" s="6"/>
      <c r="H324" s="6"/>
      <c r="I324" s="6"/>
      <c r="J324" s="6"/>
      <c r="K324" s="6"/>
      <c r="L324" s="6"/>
      <c r="M324" s="7"/>
    </row>
    <row r="325" ht="50.25" customHeight="1">
      <c r="A325" s="200" t="s">
        <v>379</v>
      </c>
      <c r="B325" s="6"/>
      <c r="C325" s="6"/>
      <c r="D325" s="6"/>
      <c r="E325" s="6"/>
      <c r="F325" s="6"/>
      <c r="G325" s="6"/>
      <c r="H325" s="6"/>
      <c r="I325" s="6"/>
      <c r="J325" s="6"/>
      <c r="K325" s="6"/>
      <c r="L325" s="6"/>
      <c r="M325" s="7"/>
    </row>
    <row r="326" ht="15.75" customHeight="1">
      <c r="A326" s="62" t="s">
        <v>380</v>
      </c>
      <c r="B326" s="6"/>
      <c r="C326" s="7"/>
      <c r="D326" s="62" t="s">
        <v>381</v>
      </c>
      <c r="E326" s="7"/>
      <c r="F326" s="62" t="s">
        <v>117</v>
      </c>
      <c r="G326" s="7"/>
      <c r="H326" s="62" t="s">
        <v>382</v>
      </c>
      <c r="I326" s="6"/>
      <c r="J326" s="7"/>
      <c r="K326" s="186" t="s">
        <v>383</v>
      </c>
      <c r="L326" s="6"/>
      <c r="M326" s="7"/>
    </row>
    <row r="327" ht="15.75" customHeight="1">
      <c r="A327" s="201" t="str">
        <f>'PH DeptA'!A24</f>
        <v>Departamento A</v>
      </c>
      <c r="B327" s="6"/>
      <c r="C327" s="7"/>
      <c r="D327" s="202"/>
      <c r="E327" s="7"/>
      <c r="F327" s="203">
        <f>'PH DeptA'!J37</f>
        <v>0</v>
      </c>
      <c r="G327" s="7"/>
      <c r="H327" s="204">
        <f>D327*F327+D328*F328+D329*F329+D330*F330+D331*F331+D332*F332+D333*F333</f>
        <v>0</v>
      </c>
      <c r="I327" s="9"/>
      <c r="J327" s="10"/>
      <c r="K327" s="205"/>
      <c r="L327" s="9"/>
      <c r="M327" s="10"/>
    </row>
    <row r="328" ht="15.75" customHeight="1">
      <c r="A328" s="201" t="str">
        <f>'PH DeptB'!A15</f>
        <v>Departamento B</v>
      </c>
      <c r="B328" s="6"/>
      <c r="C328" s="7"/>
      <c r="D328" s="202"/>
      <c r="E328" s="7"/>
      <c r="F328" s="203">
        <f>'PH DeptB'!J28</f>
        <v>0</v>
      </c>
      <c r="G328" s="7"/>
      <c r="H328" s="16"/>
      <c r="J328" s="17"/>
      <c r="K328" s="16"/>
      <c r="M328" s="17"/>
    </row>
    <row r="329" ht="15.75" customHeight="1">
      <c r="A329" s="201" t="str">
        <f>'PH DeptC'!A15</f>
        <v>Departamento C</v>
      </c>
      <c r="B329" s="6"/>
      <c r="C329" s="7"/>
      <c r="D329" s="202"/>
      <c r="E329" s="7"/>
      <c r="F329" s="203">
        <f>'PH DeptC'!J28</f>
        <v>0</v>
      </c>
      <c r="G329" s="7"/>
      <c r="H329" s="16"/>
      <c r="J329" s="17"/>
      <c r="K329" s="16"/>
      <c r="M329" s="17"/>
    </row>
    <row r="330" ht="15.75" customHeight="1">
      <c r="A330" s="201" t="str">
        <f>'PH ComercA'!A15</f>
        <v>Local Comercial A</v>
      </c>
      <c r="B330" s="6"/>
      <c r="C330" s="7"/>
      <c r="D330" s="202"/>
      <c r="E330" s="7"/>
      <c r="F330" s="203">
        <f>'PH ComercA'!J28</f>
        <v>0</v>
      </c>
      <c r="G330" s="7"/>
      <c r="H330" s="16"/>
      <c r="J330" s="17"/>
      <c r="K330" s="16"/>
      <c r="M330" s="17"/>
    </row>
    <row r="331" ht="15.75" customHeight="1">
      <c r="A331" s="201" t="str">
        <f>'PH Ofi A'!A15</f>
        <v>Oficina A</v>
      </c>
      <c r="B331" s="6"/>
      <c r="C331" s="7"/>
      <c r="D331" s="202"/>
      <c r="E331" s="7"/>
      <c r="F331" s="203">
        <f>'PH Ofi A'!J28</f>
        <v>0</v>
      </c>
      <c r="G331" s="7"/>
      <c r="H331" s="16"/>
      <c r="J331" s="17"/>
      <c r="K331" s="16"/>
      <c r="M331" s="17"/>
    </row>
    <row r="332" ht="15.75" customHeight="1">
      <c r="A332" s="206"/>
      <c r="B332" s="6"/>
      <c r="C332" s="7"/>
      <c r="D332" s="202"/>
      <c r="E332" s="7"/>
      <c r="F332" s="203"/>
      <c r="G332" s="7"/>
      <c r="H332" s="16"/>
      <c r="J332" s="17"/>
      <c r="K332" s="16"/>
      <c r="M332" s="17"/>
    </row>
    <row r="333" ht="15.75" customHeight="1">
      <c r="A333" s="207"/>
      <c r="B333" s="6"/>
      <c r="C333" s="7"/>
      <c r="D333" s="202"/>
      <c r="E333" s="7"/>
      <c r="F333" s="203"/>
      <c r="G333" s="7"/>
      <c r="H333" s="19"/>
      <c r="I333" s="20"/>
      <c r="J333" s="21"/>
      <c r="K333" s="19"/>
      <c r="L333" s="20"/>
      <c r="M333" s="21"/>
    </row>
    <row r="334" ht="15.75" customHeight="1">
      <c r="A334" s="139"/>
      <c r="B334" s="9"/>
      <c r="C334" s="9"/>
      <c r="D334" s="9"/>
      <c r="E334" s="9"/>
      <c r="F334" s="9"/>
      <c r="G334" s="9"/>
      <c r="H334" s="9"/>
      <c r="I334" s="9"/>
      <c r="J334" s="9"/>
      <c r="K334" s="9"/>
      <c r="L334" s="9"/>
      <c r="M334" s="9"/>
    </row>
    <row r="335" ht="14.25" customHeight="1">
      <c r="A335" s="200" t="s">
        <v>384</v>
      </c>
      <c r="B335" s="6"/>
      <c r="C335" s="6"/>
      <c r="D335" s="6"/>
      <c r="E335" s="6"/>
      <c r="F335" s="6"/>
      <c r="G335" s="6"/>
      <c r="H335" s="6"/>
      <c r="I335" s="6"/>
      <c r="J335" s="6"/>
      <c r="K335" s="6"/>
      <c r="L335" s="6"/>
      <c r="M335" s="7"/>
    </row>
    <row r="336" ht="15.75" customHeight="1">
      <c r="A336" s="118"/>
      <c r="B336" s="9"/>
      <c r="C336" s="9"/>
      <c r="D336" s="9"/>
      <c r="E336" s="9"/>
      <c r="F336" s="9"/>
      <c r="G336" s="9"/>
      <c r="H336" s="9"/>
      <c r="I336" s="9"/>
      <c r="J336" s="9"/>
      <c r="K336" s="9"/>
      <c r="L336" s="9"/>
      <c r="M336" s="10"/>
    </row>
    <row r="337">
      <c r="A337" s="198" t="s">
        <v>385</v>
      </c>
      <c r="B337" s="6"/>
      <c r="C337" s="6"/>
      <c r="D337" s="6"/>
      <c r="E337" s="6"/>
      <c r="F337" s="6"/>
      <c r="G337" s="6"/>
      <c r="H337" s="6"/>
      <c r="I337" s="6"/>
      <c r="J337" s="6"/>
      <c r="K337" s="6"/>
      <c r="L337" s="6"/>
      <c r="M337" s="7"/>
    </row>
    <row r="338" ht="15.75" customHeight="1">
      <c r="A338" s="186" t="s">
        <v>189</v>
      </c>
      <c r="B338" s="7"/>
      <c r="C338" s="208" t="s">
        <v>386</v>
      </c>
      <c r="D338" s="6"/>
      <c r="E338" s="6"/>
      <c r="F338" s="6"/>
      <c r="G338" s="6"/>
      <c r="H338" s="6"/>
      <c r="I338" s="6"/>
      <c r="J338" s="6"/>
      <c r="K338" s="6"/>
      <c r="L338" s="6"/>
      <c r="M338" s="7"/>
    </row>
    <row r="339">
      <c r="A339" s="186" t="s">
        <v>191</v>
      </c>
      <c r="B339" s="7"/>
      <c r="C339" s="208" t="s">
        <v>386</v>
      </c>
      <c r="D339" s="6"/>
      <c r="E339" s="6"/>
      <c r="F339" s="6"/>
      <c r="G339" s="6"/>
      <c r="H339" s="6"/>
      <c r="I339" s="6"/>
      <c r="J339" s="6"/>
      <c r="K339" s="6"/>
      <c r="L339" s="6"/>
      <c r="M339" s="7"/>
    </row>
    <row r="340">
      <c r="A340" s="170" t="s">
        <v>387</v>
      </c>
      <c r="B340" s="7"/>
      <c r="C340" s="208" t="s">
        <v>386</v>
      </c>
      <c r="D340" s="6"/>
      <c r="E340" s="6"/>
      <c r="F340" s="6"/>
      <c r="G340" s="6"/>
      <c r="H340" s="6"/>
      <c r="I340" s="6"/>
      <c r="J340" s="6"/>
      <c r="K340" s="6"/>
      <c r="L340" s="6"/>
      <c r="M340" s="7"/>
    </row>
    <row r="341">
      <c r="A341" s="170" t="s">
        <v>388</v>
      </c>
      <c r="B341" s="7"/>
      <c r="C341" s="111" t="s">
        <v>190</v>
      </c>
      <c r="D341" s="6"/>
      <c r="E341" s="6"/>
      <c r="F341" s="6"/>
      <c r="G341" s="6"/>
      <c r="H341" s="6"/>
      <c r="I341" s="6"/>
      <c r="J341" s="6"/>
      <c r="K341" s="6"/>
      <c r="L341" s="6"/>
      <c r="M341" s="7"/>
    </row>
    <row r="342">
      <c r="A342" s="170" t="s">
        <v>389</v>
      </c>
      <c r="B342" s="7"/>
      <c r="C342" s="208" t="s">
        <v>390</v>
      </c>
      <c r="D342" s="6"/>
      <c r="E342" s="6"/>
      <c r="F342" s="6"/>
      <c r="G342" s="6"/>
      <c r="H342" s="6"/>
      <c r="I342" s="6"/>
      <c r="J342" s="6"/>
      <c r="K342" s="6"/>
      <c r="L342" s="6"/>
      <c r="M342" s="7"/>
    </row>
    <row r="343">
      <c r="A343" s="170" t="s">
        <v>391</v>
      </c>
      <c r="B343" s="7"/>
      <c r="C343" s="111" t="s">
        <v>190</v>
      </c>
      <c r="D343" s="6"/>
      <c r="E343" s="6"/>
      <c r="F343" s="6"/>
      <c r="G343" s="6"/>
      <c r="H343" s="6"/>
      <c r="I343" s="6"/>
      <c r="J343" s="6"/>
      <c r="K343" s="6"/>
      <c r="L343" s="6"/>
      <c r="M343" s="7"/>
    </row>
    <row r="344" ht="15.75" customHeight="1">
      <c r="A344" s="170" t="s">
        <v>392</v>
      </c>
      <c r="B344" s="7"/>
      <c r="C344" s="111" t="s">
        <v>190</v>
      </c>
      <c r="D344" s="6"/>
      <c r="E344" s="6"/>
      <c r="F344" s="6"/>
      <c r="G344" s="6"/>
      <c r="H344" s="6"/>
      <c r="I344" s="6"/>
      <c r="J344" s="6"/>
      <c r="K344" s="6"/>
      <c r="L344" s="6"/>
      <c r="M344" s="7"/>
    </row>
    <row r="345" ht="15.75" customHeight="1">
      <c r="A345" s="170" t="s">
        <v>393</v>
      </c>
      <c r="B345" s="6"/>
      <c r="C345" s="111" t="s">
        <v>199</v>
      </c>
      <c r="D345" s="6"/>
      <c r="E345" s="6"/>
      <c r="F345" s="6"/>
      <c r="G345" s="6"/>
      <c r="H345" s="6"/>
      <c r="I345" s="6"/>
      <c r="J345" s="6"/>
      <c r="K345" s="6"/>
      <c r="L345" s="6"/>
      <c r="M345" s="7"/>
    </row>
    <row r="346" ht="15.75" customHeight="1">
      <c r="A346" s="170" t="s">
        <v>394</v>
      </c>
      <c r="B346" s="7"/>
      <c r="C346" s="111" t="s">
        <v>190</v>
      </c>
      <c r="D346" s="6"/>
      <c r="E346" s="6"/>
      <c r="F346" s="6"/>
      <c r="G346" s="6"/>
      <c r="H346" s="6"/>
      <c r="I346" s="6"/>
      <c r="J346" s="6"/>
      <c r="K346" s="6"/>
      <c r="L346" s="6"/>
      <c r="M346" s="7"/>
    </row>
    <row r="347" ht="15.75" customHeight="1">
      <c r="A347" s="170" t="s">
        <v>395</v>
      </c>
      <c r="B347" s="6"/>
      <c r="C347" s="111" t="s">
        <v>201</v>
      </c>
      <c r="D347" s="6"/>
      <c r="E347" s="6"/>
      <c r="F347" s="6"/>
      <c r="G347" s="6"/>
      <c r="H347" s="6"/>
      <c r="I347" s="6"/>
      <c r="J347" s="6"/>
      <c r="K347" s="6"/>
      <c r="L347" s="6"/>
      <c r="M347" s="7"/>
    </row>
    <row r="348" ht="15.75" customHeight="1">
      <c r="A348" s="118"/>
      <c r="B348" s="9"/>
      <c r="C348" s="9"/>
      <c r="D348" s="9"/>
      <c r="E348" s="9"/>
      <c r="F348" s="9"/>
      <c r="G348" s="9"/>
      <c r="H348" s="9"/>
      <c r="I348" s="9"/>
      <c r="J348" s="9"/>
      <c r="K348" s="9"/>
      <c r="L348" s="9"/>
      <c r="M348" s="10"/>
    </row>
    <row r="349" ht="15.75" customHeight="1">
      <c r="A349" s="118"/>
      <c r="B349" s="9"/>
      <c r="C349" s="9"/>
      <c r="D349" s="9"/>
      <c r="E349" s="9"/>
      <c r="F349" s="9"/>
      <c r="G349" s="9"/>
      <c r="H349" s="9"/>
      <c r="I349" s="9"/>
      <c r="J349" s="9"/>
      <c r="K349" s="9"/>
      <c r="L349" s="9"/>
      <c r="M349" s="10"/>
    </row>
    <row r="350" ht="15.75" customHeight="1">
      <c r="A350" s="118"/>
      <c r="B350" s="9"/>
      <c r="C350" s="9"/>
      <c r="D350" s="9"/>
      <c r="E350" s="9"/>
      <c r="F350" s="9"/>
      <c r="G350" s="9"/>
      <c r="H350" s="9"/>
      <c r="I350" s="9"/>
      <c r="J350" s="9"/>
      <c r="K350" s="9"/>
      <c r="L350" s="9"/>
      <c r="M350" s="10"/>
    </row>
    <row r="351" ht="15.75" customHeight="1">
      <c r="A351" s="119" t="s">
        <v>92</v>
      </c>
      <c r="B351" s="33"/>
      <c r="C351" s="33"/>
      <c r="D351" s="33"/>
      <c r="E351" s="33"/>
      <c r="F351" s="33"/>
      <c r="G351" s="33"/>
      <c r="H351" s="33"/>
      <c r="I351" s="33"/>
      <c r="J351" s="33"/>
      <c r="K351" s="33"/>
      <c r="L351" s="33"/>
      <c r="M351" s="34"/>
    </row>
    <row r="352" ht="15.75" customHeight="1">
      <c r="A352" s="120" t="s">
        <v>396</v>
      </c>
      <c r="B352" s="6"/>
      <c r="C352" s="6"/>
      <c r="D352" s="6"/>
      <c r="E352" s="6"/>
      <c r="F352" s="6"/>
      <c r="G352" s="6"/>
      <c r="H352" s="6"/>
      <c r="I352" s="6"/>
      <c r="J352" s="6"/>
      <c r="K352" s="6"/>
      <c r="L352" s="6"/>
      <c r="M352" s="36"/>
    </row>
    <row r="353" ht="15.75" customHeight="1">
      <c r="A353" s="120" t="s">
        <v>397</v>
      </c>
      <c r="B353" s="6"/>
      <c r="C353" s="6"/>
      <c r="D353" s="6"/>
      <c r="E353" s="6"/>
      <c r="F353" s="6"/>
      <c r="G353" s="6"/>
      <c r="H353" s="6"/>
      <c r="I353" s="6"/>
      <c r="J353" s="6"/>
      <c r="K353" s="6"/>
      <c r="L353" s="6"/>
      <c r="M353" s="36"/>
    </row>
    <row r="354" ht="15.75" customHeight="1">
      <c r="A354" s="121" t="s">
        <v>398</v>
      </c>
      <c r="B354" s="6"/>
      <c r="C354" s="6"/>
      <c r="D354" s="6"/>
      <c r="E354" s="6"/>
      <c r="F354" s="6"/>
      <c r="G354" s="6"/>
      <c r="H354" s="6"/>
      <c r="I354" s="6"/>
      <c r="J354" s="6"/>
      <c r="K354" s="6"/>
      <c r="L354" s="6"/>
      <c r="M354" s="36"/>
    </row>
    <row r="355" ht="15.75" customHeight="1">
      <c r="A355" s="120" t="s">
        <v>399</v>
      </c>
      <c r="B355" s="6"/>
      <c r="C355" s="6"/>
      <c r="D355" s="6"/>
      <c r="E355" s="6"/>
      <c r="F355" s="6"/>
      <c r="G355" s="6"/>
      <c r="H355" s="6"/>
      <c r="I355" s="6"/>
      <c r="J355" s="6"/>
      <c r="K355" s="6"/>
      <c r="L355" s="6"/>
      <c r="M355" s="36"/>
    </row>
    <row r="356" ht="15.75" customHeight="1">
      <c r="A356" s="38"/>
      <c r="B356" s="6"/>
      <c r="C356" s="6"/>
      <c r="D356" s="6"/>
      <c r="E356" s="6"/>
      <c r="F356" s="6"/>
      <c r="G356" s="6"/>
      <c r="H356" s="6"/>
      <c r="I356" s="6"/>
      <c r="J356" s="6"/>
      <c r="K356" s="6"/>
      <c r="L356" s="6"/>
      <c r="M356" s="36"/>
    </row>
    <row r="357" ht="15.75" customHeight="1">
      <c r="A357" s="38"/>
      <c r="B357" s="6"/>
      <c r="C357" s="6"/>
      <c r="D357" s="6"/>
      <c r="E357" s="6"/>
      <c r="F357" s="6"/>
      <c r="G357" s="6"/>
      <c r="H357" s="6"/>
      <c r="I357" s="6"/>
      <c r="J357" s="6"/>
      <c r="K357" s="6"/>
      <c r="L357" s="6"/>
      <c r="M357" s="36"/>
    </row>
    <row r="358" ht="15.75" customHeight="1">
      <c r="A358" s="38" t="s">
        <v>97</v>
      </c>
      <c r="B358" s="6"/>
      <c r="C358" s="6"/>
      <c r="D358" s="6"/>
      <c r="E358" s="6"/>
      <c r="F358" s="6"/>
      <c r="G358" s="6"/>
      <c r="H358" s="6"/>
      <c r="I358" s="6"/>
      <c r="J358" s="6"/>
      <c r="K358" s="6"/>
      <c r="L358" s="6"/>
      <c r="M358" s="36"/>
    </row>
    <row r="359" ht="15.75" customHeight="1">
      <c r="A359" s="122" t="s">
        <v>207</v>
      </c>
      <c r="B359" s="6"/>
      <c r="C359" s="6"/>
      <c r="D359" s="6"/>
      <c r="E359" s="6"/>
      <c r="F359" s="6"/>
      <c r="G359" s="6"/>
      <c r="H359" s="6"/>
      <c r="I359" s="6"/>
      <c r="J359" s="6"/>
      <c r="K359" s="6"/>
      <c r="L359" s="6"/>
      <c r="M359" s="36"/>
    </row>
    <row r="360" ht="15.75" customHeight="1">
      <c r="A360" s="40" t="s">
        <v>99</v>
      </c>
      <c r="B360" s="41"/>
      <c r="C360" s="41"/>
      <c r="D360" s="41"/>
      <c r="E360" s="41"/>
      <c r="F360" s="41"/>
      <c r="G360" s="41"/>
      <c r="H360" s="41"/>
      <c r="I360" s="41"/>
      <c r="J360" s="41"/>
      <c r="K360" s="41"/>
      <c r="L360" s="41"/>
      <c r="M360" s="42"/>
    </row>
    <row r="361" ht="15.75" customHeight="1">
      <c r="A361" s="123" t="s">
        <v>100</v>
      </c>
      <c r="B361" s="20"/>
      <c r="C361" s="20"/>
      <c r="D361" s="20"/>
      <c r="E361" s="20"/>
      <c r="F361" s="20"/>
      <c r="G361" s="20"/>
      <c r="H361" s="20"/>
      <c r="I361" s="20"/>
      <c r="J361" s="20"/>
      <c r="K361" s="20"/>
      <c r="L361" s="20"/>
      <c r="M361" s="98"/>
    </row>
    <row r="362" ht="15.75" customHeight="1">
      <c r="A362" s="124"/>
      <c r="B362" s="125"/>
      <c r="C362" s="125"/>
      <c r="D362" s="125"/>
      <c r="E362" s="125"/>
      <c r="F362" s="125"/>
      <c r="G362" s="125"/>
      <c r="H362" s="125"/>
      <c r="I362" s="125"/>
      <c r="J362" s="125"/>
      <c r="K362" s="125"/>
      <c r="L362" s="125"/>
      <c r="M362" s="126"/>
    </row>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sheetData>
  <mergeCells count="359">
    <mergeCell ref="F45:I45"/>
    <mergeCell ref="J45:M45"/>
    <mergeCell ref="A43:E43"/>
    <mergeCell ref="F43:I43"/>
    <mergeCell ref="J43:M43"/>
    <mergeCell ref="A44:E44"/>
    <mergeCell ref="F44:I44"/>
    <mergeCell ref="J44:M44"/>
    <mergeCell ref="A45:E45"/>
    <mergeCell ref="F48:I48"/>
    <mergeCell ref="J48:M48"/>
    <mergeCell ref="A46:E46"/>
    <mergeCell ref="F46:I46"/>
    <mergeCell ref="J46:M46"/>
    <mergeCell ref="A47:E47"/>
    <mergeCell ref="F47:I47"/>
    <mergeCell ref="J47:M47"/>
    <mergeCell ref="A48:E48"/>
    <mergeCell ref="J52:K52"/>
    <mergeCell ref="L52:M52"/>
    <mergeCell ref="A49:E49"/>
    <mergeCell ref="F49:I49"/>
    <mergeCell ref="J49:M49"/>
    <mergeCell ref="A50:M50"/>
    <mergeCell ref="A51:M51"/>
    <mergeCell ref="E52:F52"/>
    <mergeCell ref="G52:H52"/>
    <mergeCell ref="A1:M1"/>
    <mergeCell ref="P1:R1"/>
    <mergeCell ref="A2:M2"/>
    <mergeCell ref="P2:R2"/>
    <mergeCell ref="A3:M3"/>
    <mergeCell ref="A4:M4"/>
    <mergeCell ref="O4:Y4"/>
    <mergeCell ref="A5:G5"/>
    <mergeCell ref="I5:K5"/>
    <mergeCell ref="L5:M5"/>
    <mergeCell ref="O5:Y5"/>
    <mergeCell ref="A6:M6"/>
    <mergeCell ref="O6:Y6"/>
    <mergeCell ref="O7:Y7"/>
    <mergeCell ref="A7:M7"/>
    <mergeCell ref="A8:M8"/>
    <mergeCell ref="O8:Y8"/>
    <mergeCell ref="A9:M9"/>
    <mergeCell ref="O9:Y9"/>
    <mergeCell ref="A10:M10"/>
    <mergeCell ref="O10:Y10"/>
    <mergeCell ref="A11:M11"/>
    <mergeCell ref="A12:M12"/>
    <mergeCell ref="A13:M13"/>
    <mergeCell ref="A14:M14"/>
    <mergeCell ref="A15:M15"/>
    <mergeCell ref="A16:M16"/>
    <mergeCell ref="A17:M17"/>
    <mergeCell ref="A18:M18"/>
    <mergeCell ref="A19:M19"/>
    <mergeCell ref="A20:M20"/>
    <mergeCell ref="A21:M21"/>
    <mergeCell ref="A22:M22"/>
    <mergeCell ref="A23:M23"/>
    <mergeCell ref="A24:M24"/>
    <mergeCell ref="A25:M25"/>
    <mergeCell ref="A26:M39"/>
    <mergeCell ref="A40:M40"/>
    <mergeCell ref="A41:M41"/>
    <mergeCell ref="A42:E42"/>
    <mergeCell ref="F42:I42"/>
    <mergeCell ref="J42:M42"/>
    <mergeCell ref="J56:K56"/>
    <mergeCell ref="L56:M56"/>
    <mergeCell ref="E53:F53"/>
    <mergeCell ref="G53:H53"/>
    <mergeCell ref="J53:K53"/>
    <mergeCell ref="L53:M53"/>
    <mergeCell ref="G54:H54"/>
    <mergeCell ref="J54:K54"/>
    <mergeCell ref="L54:M54"/>
    <mergeCell ref="E54:F54"/>
    <mergeCell ref="E55:F55"/>
    <mergeCell ref="G55:H55"/>
    <mergeCell ref="J55:K55"/>
    <mergeCell ref="L55:M55"/>
    <mergeCell ref="E56:F56"/>
    <mergeCell ref="G56:H56"/>
    <mergeCell ref="E57:F57"/>
    <mergeCell ref="G57:H57"/>
    <mergeCell ref="J57:K57"/>
    <mergeCell ref="L57:M57"/>
    <mergeCell ref="G58:H58"/>
    <mergeCell ref="J58:K58"/>
    <mergeCell ref="L58:M58"/>
    <mergeCell ref="J60:K60"/>
    <mergeCell ref="L60:M60"/>
    <mergeCell ref="E58:F58"/>
    <mergeCell ref="E59:F59"/>
    <mergeCell ref="G59:H59"/>
    <mergeCell ref="J59:K59"/>
    <mergeCell ref="L59:M59"/>
    <mergeCell ref="E60:F60"/>
    <mergeCell ref="G60:H60"/>
    <mergeCell ref="E61:F61"/>
    <mergeCell ref="G61:H61"/>
    <mergeCell ref="J61:K61"/>
    <mergeCell ref="L61:M61"/>
    <mergeCell ref="G62:H62"/>
    <mergeCell ref="J62:K62"/>
    <mergeCell ref="L62:M62"/>
    <mergeCell ref="E62:F62"/>
    <mergeCell ref="E63:F63"/>
    <mergeCell ref="G63:H63"/>
    <mergeCell ref="J63:K63"/>
    <mergeCell ref="L63:M63"/>
    <mergeCell ref="A64:M94"/>
    <mergeCell ref="A95:M95"/>
    <mergeCell ref="E139:F139"/>
    <mergeCell ref="G139:H139"/>
    <mergeCell ref="K139:M139"/>
    <mergeCell ref="A139:C139"/>
    <mergeCell ref="A136:M136"/>
    <mergeCell ref="A140:C140"/>
    <mergeCell ref="E140:F140"/>
    <mergeCell ref="G140:H140"/>
    <mergeCell ref="I140:J140"/>
    <mergeCell ref="K140:M140"/>
    <mergeCell ref="A141:C141"/>
    <mergeCell ref="A126:M126"/>
    <mergeCell ref="I141:J141"/>
    <mergeCell ref="K141:M141"/>
    <mergeCell ref="K142:M142"/>
    <mergeCell ref="E141:F141"/>
    <mergeCell ref="G141:H141"/>
    <mergeCell ref="A142:C142"/>
    <mergeCell ref="E142:F142"/>
    <mergeCell ref="G142:H142"/>
    <mergeCell ref="I142:J142"/>
    <mergeCell ref="I143:J143"/>
    <mergeCell ref="A134:E134"/>
    <mergeCell ref="F134:G134"/>
    <mergeCell ref="H134:I134"/>
    <mergeCell ref="J134:M134"/>
    <mergeCell ref="A135:M135"/>
    <mergeCell ref="A137:C137"/>
    <mergeCell ref="E137:F137"/>
    <mergeCell ref="G137:H137"/>
    <mergeCell ref="A138:C138"/>
    <mergeCell ref="E138:F138"/>
    <mergeCell ref="G138:H138"/>
    <mergeCell ref="I138:J138"/>
    <mergeCell ref="I139:J139"/>
    <mergeCell ref="E143:F143"/>
    <mergeCell ref="G143:H143"/>
    <mergeCell ref="K143:M143"/>
    <mergeCell ref="A143:C143"/>
    <mergeCell ref="A144:C144"/>
    <mergeCell ref="E144:F144"/>
    <mergeCell ref="G144:H144"/>
    <mergeCell ref="I144:J144"/>
    <mergeCell ref="K144:M144"/>
    <mergeCell ref="A145:C145"/>
    <mergeCell ref="I145:J145"/>
    <mergeCell ref="K145:M145"/>
    <mergeCell ref="K146:M146"/>
    <mergeCell ref="E145:F145"/>
    <mergeCell ref="G145:H145"/>
    <mergeCell ref="A146:C146"/>
    <mergeCell ref="E146:F146"/>
    <mergeCell ref="G146:H146"/>
    <mergeCell ref="I146:J146"/>
    <mergeCell ref="I147:J147"/>
    <mergeCell ref="E147:F147"/>
    <mergeCell ref="G147:H147"/>
    <mergeCell ref="K147:M147"/>
    <mergeCell ref="A147:C147"/>
    <mergeCell ref="A148:C148"/>
    <mergeCell ref="E148:F148"/>
    <mergeCell ref="G148:H148"/>
    <mergeCell ref="I148:J148"/>
    <mergeCell ref="K148:M148"/>
    <mergeCell ref="A149:C149"/>
    <mergeCell ref="F215:I215"/>
    <mergeCell ref="J215:M215"/>
    <mergeCell ref="A213:E213"/>
    <mergeCell ref="F213:I213"/>
    <mergeCell ref="J213:M213"/>
    <mergeCell ref="A214:E214"/>
    <mergeCell ref="F214:I214"/>
    <mergeCell ref="J214:M214"/>
    <mergeCell ref="A215:E215"/>
    <mergeCell ref="A211:M211"/>
    <mergeCell ref="F218:I218"/>
    <mergeCell ref="J218:M218"/>
    <mergeCell ref="A216:E216"/>
    <mergeCell ref="F216:I216"/>
    <mergeCell ref="J216:M216"/>
    <mergeCell ref="A217:E217"/>
    <mergeCell ref="F217:I217"/>
    <mergeCell ref="J217:M217"/>
    <mergeCell ref="A218:E218"/>
    <mergeCell ref="A219:E219"/>
    <mergeCell ref="F219:I219"/>
    <mergeCell ref="J219:M219"/>
    <mergeCell ref="A220:M220"/>
    <mergeCell ref="A222:C223"/>
    <mergeCell ref="D222:G222"/>
    <mergeCell ref="A221:M221"/>
    <mergeCell ref="K223:L223"/>
    <mergeCell ref="J222:M222"/>
    <mergeCell ref="A356:M356"/>
    <mergeCell ref="A357:M357"/>
    <mergeCell ref="A350:M350"/>
    <mergeCell ref="A351:M351"/>
    <mergeCell ref="A352:M352"/>
    <mergeCell ref="A359:M359"/>
    <mergeCell ref="A360:M360"/>
    <mergeCell ref="A361:M361"/>
    <mergeCell ref="A362:M362"/>
    <mergeCell ref="A354:M354"/>
    <mergeCell ref="A355:M355"/>
    <mergeCell ref="A358:M358"/>
    <mergeCell ref="A353:M353"/>
    <mergeCell ref="A227:C227"/>
    <mergeCell ref="A228:C228"/>
    <mergeCell ref="A229:C229"/>
    <mergeCell ref="A230:C230"/>
    <mergeCell ref="A231:C231"/>
    <mergeCell ref="A232:C232"/>
    <mergeCell ref="A233:C233"/>
    <mergeCell ref="D329:E329"/>
    <mergeCell ref="F329:G329"/>
    <mergeCell ref="K228:L228"/>
    <mergeCell ref="K229:L229"/>
    <mergeCell ref="K230:L230"/>
    <mergeCell ref="K231:L231"/>
    <mergeCell ref="K232:L232"/>
    <mergeCell ref="K233:L233"/>
    <mergeCell ref="A224:C224"/>
    <mergeCell ref="A225:C225"/>
    <mergeCell ref="A226:C226"/>
    <mergeCell ref="K224:L224"/>
    <mergeCell ref="K225:L225"/>
    <mergeCell ref="K226:L226"/>
    <mergeCell ref="K227:L227"/>
    <mergeCell ref="K234:L234"/>
    <mergeCell ref="K235:L235"/>
    <mergeCell ref="A234:C234"/>
    <mergeCell ref="A235:C235"/>
    <mergeCell ref="A236:C236"/>
    <mergeCell ref="A237:M265"/>
    <mergeCell ref="A266:M266"/>
    <mergeCell ref="A267:M316"/>
    <mergeCell ref="A317:M317"/>
    <mergeCell ref="K236:L236"/>
    <mergeCell ref="A320:M320"/>
    <mergeCell ref="A321:M321"/>
    <mergeCell ref="I149:J149"/>
    <mergeCell ref="K149:M149"/>
    <mergeCell ref="A150:M179"/>
    <mergeCell ref="A180:M180"/>
    <mergeCell ref="A181:M181"/>
    <mergeCell ref="A182:M182"/>
    <mergeCell ref="A183:M207"/>
    <mergeCell ref="A208:M208"/>
    <mergeCell ref="A209:M209"/>
    <mergeCell ref="A210:M210"/>
    <mergeCell ref="A212:E212"/>
    <mergeCell ref="F212:I212"/>
    <mergeCell ref="J212:M212"/>
    <mergeCell ref="H127:I127"/>
    <mergeCell ref="J127:M127"/>
    <mergeCell ref="J128:M129"/>
    <mergeCell ref="H129:I129"/>
    <mergeCell ref="J130:M133"/>
    <mergeCell ref="H131:I131"/>
    <mergeCell ref="H132:I132"/>
    <mergeCell ref="H133:I133"/>
    <mergeCell ref="A96:M96"/>
    <mergeCell ref="A97:M97"/>
    <mergeCell ref="A98:M124"/>
    <mergeCell ref="A125:M125"/>
    <mergeCell ref="A127:E127"/>
    <mergeCell ref="F127:G127"/>
    <mergeCell ref="A128:E128"/>
    <mergeCell ref="F128:G128"/>
    <mergeCell ref="H128:I128"/>
    <mergeCell ref="A129:E129"/>
    <mergeCell ref="F129:G129"/>
    <mergeCell ref="F130:G130"/>
    <mergeCell ref="H130:I130"/>
    <mergeCell ref="A130:E130"/>
    <mergeCell ref="A131:E131"/>
    <mergeCell ref="F131:G131"/>
    <mergeCell ref="A132:E132"/>
    <mergeCell ref="F132:G132"/>
    <mergeCell ref="A133:E133"/>
    <mergeCell ref="F133:G133"/>
    <mergeCell ref="I137:J137"/>
    <mergeCell ref="K137:M137"/>
    <mergeCell ref="K138:M138"/>
    <mergeCell ref="E149:F149"/>
    <mergeCell ref="G149:H149"/>
    <mergeCell ref="H326:J326"/>
    <mergeCell ref="K326:M326"/>
    <mergeCell ref="A322:M322"/>
    <mergeCell ref="A323:M323"/>
    <mergeCell ref="A324:M324"/>
    <mergeCell ref="A325:M325"/>
    <mergeCell ref="A326:C326"/>
    <mergeCell ref="D326:E326"/>
    <mergeCell ref="F326:G326"/>
    <mergeCell ref="A327:C327"/>
    <mergeCell ref="D327:E327"/>
    <mergeCell ref="F327:G327"/>
    <mergeCell ref="H327:J333"/>
    <mergeCell ref="K327:M333"/>
    <mergeCell ref="D328:E328"/>
    <mergeCell ref="F328:G328"/>
    <mergeCell ref="A334:M334"/>
    <mergeCell ref="A335:M335"/>
    <mergeCell ref="A336:M336"/>
    <mergeCell ref="A337:M337"/>
    <mergeCell ref="A338:B338"/>
    <mergeCell ref="C338:M338"/>
    <mergeCell ref="C339:M339"/>
    <mergeCell ref="A344:B344"/>
    <mergeCell ref="A343:B343"/>
    <mergeCell ref="C340:M340"/>
    <mergeCell ref="C341:M341"/>
    <mergeCell ref="C342:M342"/>
    <mergeCell ref="C344:M344"/>
    <mergeCell ref="C345:M345"/>
    <mergeCell ref="C346:M346"/>
    <mergeCell ref="C343:M343"/>
    <mergeCell ref="A328:C328"/>
    <mergeCell ref="A329:C329"/>
    <mergeCell ref="A330:C330"/>
    <mergeCell ref="D330:E330"/>
    <mergeCell ref="F330:G330"/>
    <mergeCell ref="A331:C331"/>
    <mergeCell ref="D331:E331"/>
    <mergeCell ref="F331:G331"/>
    <mergeCell ref="A332:C332"/>
    <mergeCell ref="D332:E332"/>
    <mergeCell ref="F332:G332"/>
    <mergeCell ref="A333:C333"/>
    <mergeCell ref="D333:E333"/>
    <mergeCell ref="F333:G333"/>
    <mergeCell ref="A339:B339"/>
    <mergeCell ref="A340:B340"/>
    <mergeCell ref="A341:B341"/>
    <mergeCell ref="A342:B342"/>
    <mergeCell ref="A345:B345"/>
    <mergeCell ref="A346:B346"/>
    <mergeCell ref="A347:B347"/>
    <mergeCell ref="C347:M347"/>
    <mergeCell ref="A348:M348"/>
    <mergeCell ref="A349:M349"/>
    <mergeCell ref="A318:M318"/>
    <mergeCell ref="A319:M319"/>
  </mergeCells>
  <hyperlinks>
    <hyperlink r:id="rId2" ref="Q54"/>
    <hyperlink r:id="rId3" ref="Q56"/>
    <hyperlink r:id="rId4" ref="P59"/>
    <hyperlink r:id="rId5" ref="Q139"/>
    <hyperlink r:id="rId6" ref="Q141"/>
    <hyperlink r:id="rId7" ref="P144"/>
    <hyperlink r:id="rId8" ref="Q225"/>
    <hyperlink r:id="rId9" ref="Q227"/>
    <hyperlink r:id="rId10" ref="P230"/>
  </hyperlinks>
  <printOptions/>
  <pageMargins bottom="0.75" footer="0.0" header="0.0" left="0.7" right="0.7" top="0.75"/>
  <pageSetup orientation="landscape"/>
  <drawing r:id="rId11"/>
  <legacyDrawing r:id="rId12"/>
</worksheet>
</file>