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filterPrivacy="1"/>
  <xr:revisionPtr revIDLastSave="0" documentId="8_{4765BEBD-FF75-4F73-B3E7-11CF20B0A5D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0" i="1" l="1"/>
  <c r="W87" i="1"/>
  <c r="W85" i="1"/>
  <c r="Q87" i="1"/>
  <c r="Q85" i="1"/>
  <c r="K87" i="1"/>
  <c r="K85" i="1"/>
  <c r="E87" i="1"/>
  <c r="E85" i="1"/>
  <c r="W140" i="1" l="1"/>
  <c r="W152" i="1"/>
  <c r="W150" i="1"/>
  <c r="W147" i="1"/>
  <c r="W145" i="1"/>
  <c r="Q152" i="1"/>
  <c r="Q150" i="1"/>
  <c r="Q147" i="1"/>
  <c r="Q145" i="1"/>
  <c r="K152" i="1"/>
  <c r="K150" i="1"/>
  <c r="K147" i="1"/>
  <c r="K145" i="1"/>
  <c r="E152" i="1"/>
  <c r="E150" i="1"/>
  <c r="E147" i="1"/>
  <c r="E145" i="1"/>
  <c r="E142" i="1"/>
  <c r="E140" i="1"/>
  <c r="E169" i="1"/>
  <c r="X85" i="1" l="1"/>
  <c r="R85" i="1"/>
  <c r="L85" i="1"/>
  <c r="F85" i="1"/>
  <c r="E115" i="1"/>
  <c r="E117" i="1"/>
  <c r="E120" i="1"/>
  <c r="E122" i="1"/>
  <c r="E172" i="1"/>
  <c r="E171" i="1"/>
  <c r="J165" i="1"/>
  <c r="W142" i="1"/>
  <c r="W137" i="1"/>
  <c r="W135" i="1"/>
  <c r="W132" i="1"/>
  <c r="W130" i="1"/>
  <c r="W127" i="1"/>
  <c r="W125" i="1"/>
  <c r="W122" i="1"/>
  <c r="W120" i="1"/>
  <c r="W117" i="1"/>
  <c r="W115" i="1"/>
  <c r="W112" i="1"/>
  <c r="W110" i="1"/>
  <c r="W107" i="1"/>
  <c r="W105" i="1"/>
  <c r="W102" i="1"/>
  <c r="W100" i="1"/>
  <c r="W97" i="1"/>
  <c r="W95" i="1"/>
  <c r="W92" i="1"/>
  <c r="W90" i="1"/>
  <c r="Q142" i="1"/>
  <c r="Q140" i="1"/>
  <c r="Q137" i="1"/>
  <c r="Q135" i="1"/>
  <c r="Q132" i="1"/>
  <c r="Q130" i="1"/>
  <c r="Q127" i="1"/>
  <c r="Q125" i="1"/>
  <c r="Q122" i="1"/>
  <c r="Q120" i="1"/>
  <c r="Q117" i="1"/>
  <c r="Q115" i="1"/>
  <c r="Q112" i="1"/>
  <c r="Q110" i="1"/>
  <c r="Q107" i="1"/>
  <c r="Q105" i="1"/>
  <c r="Q102" i="1"/>
  <c r="Q100" i="1"/>
  <c r="Q97" i="1"/>
  <c r="Q95" i="1"/>
  <c r="Q92" i="1"/>
  <c r="Q90" i="1"/>
  <c r="K142" i="1"/>
  <c r="K140" i="1"/>
  <c r="K137" i="1"/>
  <c r="K135" i="1"/>
  <c r="K132" i="1"/>
  <c r="K130" i="1"/>
  <c r="K127" i="1"/>
  <c r="K125" i="1"/>
  <c r="K122" i="1"/>
  <c r="K120" i="1"/>
  <c r="K117" i="1"/>
  <c r="K115" i="1"/>
  <c r="K112" i="1"/>
  <c r="K110" i="1"/>
  <c r="K107" i="1"/>
  <c r="K105" i="1"/>
  <c r="K102" i="1"/>
  <c r="K100" i="1"/>
  <c r="K97" i="1"/>
  <c r="K95" i="1"/>
  <c r="K92" i="1"/>
  <c r="K90" i="1"/>
  <c r="E137" i="1"/>
  <c r="E135" i="1"/>
  <c r="E132" i="1"/>
  <c r="E130" i="1"/>
  <c r="E127" i="1"/>
  <c r="E125" i="1"/>
  <c r="E112" i="1"/>
  <c r="E110" i="1"/>
  <c r="E107" i="1"/>
  <c r="E105" i="1"/>
  <c r="E102" i="1"/>
  <c r="E100" i="1"/>
  <c r="E97" i="1"/>
  <c r="E95" i="1"/>
  <c r="E92" i="1"/>
  <c r="E90" i="1"/>
  <c r="E56" i="1"/>
  <c r="E54" i="1" s="1"/>
  <c r="E32" i="1"/>
  <c r="E31" i="1" s="1"/>
  <c r="E26" i="1"/>
  <c r="R90" i="1" l="1"/>
  <c r="R95" i="1" s="1"/>
  <c r="R100" i="1" s="1"/>
  <c r="R105" i="1" s="1"/>
  <c r="R110" i="1" s="1"/>
  <c r="R115" i="1" s="1"/>
  <c r="R120" i="1" s="1"/>
  <c r="R125" i="1" s="1"/>
  <c r="R130" i="1" s="1"/>
  <c r="R135" i="1" s="1"/>
  <c r="R140" i="1" s="1"/>
  <c r="X90" i="1"/>
  <c r="X95" i="1" s="1"/>
  <c r="X100" i="1" s="1"/>
  <c r="X105" i="1" s="1"/>
  <c r="X110" i="1" s="1"/>
  <c r="X115" i="1" s="1"/>
  <c r="X120" i="1" s="1"/>
  <c r="X125" i="1" s="1"/>
  <c r="X130" i="1" s="1"/>
  <c r="X135" i="1" s="1"/>
  <c r="X140" i="1" s="1"/>
  <c r="L90" i="1"/>
  <c r="L95" i="1" s="1"/>
  <c r="L100" i="1" s="1"/>
  <c r="L105" i="1" s="1"/>
  <c r="L110" i="1" s="1"/>
  <c r="L115" i="1" s="1"/>
  <c r="L120" i="1" s="1"/>
  <c r="L125" i="1" s="1"/>
  <c r="L130" i="1" s="1"/>
  <c r="L135" i="1" s="1"/>
  <c r="L140" i="1" s="1"/>
  <c r="F90" i="1"/>
  <c r="F95" i="1" s="1"/>
  <c r="F100" i="1" s="1"/>
  <c r="F105" i="1" s="1"/>
  <c r="F110" i="1" s="1"/>
  <c r="E20" i="1"/>
  <c r="E19" i="1"/>
  <c r="E18" i="1"/>
  <c r="E17" i="1"/>
  <c r="E16" i="1"/>
  <c r="E15" i="1"/>
  <c r="E12" i="1"/>
  <c r="E11" i="1"/>
  <c r="D158" i="1" l="1"/>
  <c r="D170" i="1" s="1"/>
  <c r="L145" i="1"/>
  <c r="L150" i="1" s="1"/>
  <c r="D159" i="1"/>
  <c r="D171" i="1" s="1"/>
  <c r="R145" i="1"/>
  <c r="R150" i="1" s="1"/>
  <c r="D160" i="1"/>
  <c r="D172" i="1" s="1"/>
  <c r="X145" i="1"/>
  <c r="X150" i="1" s="1"/>
  <c r="G15" i="1"/>
  <c r="F115" i="1"/>
  <c r="F120" i="1" s="1"/>
  <c r="F125" i="1" s="1"/>
  <c r="F130" i="1" s="1"/>
  <c r="F135" i="1" s="1"/>
  <c r="F140" i="1" s="1"/>
  <c r="G11" i="1"/>
  <c r="D157" i="1" l="1"/>
  <c r="D169" i="1" s="1"/>
  <c r="F145" i="1"/>
  <c r="F150" i="1" s="1"/>
  <c r="E8" i="1"/>
  <c r="E29" i="1" l="1"/>
  <c r="E52" i="1" s="1"/>
  <c r="AH26" i="1"/>
  <c r="E23" i="1" s="1"/>
  <c r="AH28" i="1"/>
  <c r="AH27" i="1"/>
  <c r="AI27" i="1"/>
  <c r="AI26" i="1"/>
  <c r="AI28" i="1"/>
  <c r="F23" i="1" l="1"/>
</calcChain>
</file>

<file path=xl/sharedStrings.xml><?xml version="1.0" encoding="utf-8"?>
<sst xmlns="http://schemas.openxmlformats.org/spreadsheetml/2006/main" count="372" uniqueCount="128">
  <si>
    <t>TIEMPO DE LLENADO</t>
  </si>
  <si>
    <t>CAUDAL</t>
  </si>
  <si>
    <t>RESERVA TOTAL DIARIA</t>
  </si>
  <si>
    <t>COLUMNA DE AGUA</t>
  </si>
  <si>
    <t>BAJADA 1</t>
  </si>
  <si>
    <t>BAJADA 2</t>
  </si>
  <si>
    <t>BAJADA 3</t>
  </si>
  <si>
    <t>OTROS ARTEFACTOS</t>
  </si>
  <si>
    <t>ALIMENTACION DIRECTA</t>
  </si>
  <si>
    <t>LITROS</t>
  </si>
  <si>
    <t>ALIMENTACION CON BOMBEO</t>
  </si>
  <si>
    <t>CANTIDAD</t>
  </si>
  <si>
    <t>TIPO DE ALIMENTACION</t>
  </si>
  <si>
    <t>BAÑO O TOILET (DIRECTA)</t>
  </si>
  <si>
    <t>BAÑO O TOILET (BOMBEO)</t>
  </si>
  <si>
    <t>MINGITORIO (DIRECTA)</t>
  </si>
  <si>
    <t>MINGITORIO  (BOMBEO)</t>
  </si>
  <si>
    <t>LAVATORIO, PILETA DE COCINAR O LAVAR (DIRECTA)</t>
  </si>
  <si>
    <t>DISTRIBUCION RESERVA TOTAL DIARIA</t>
  </si>
  <si>
    <t>1/3 BOMBEO - 2/3 RESERVA</t>
  </si>
  <si>
    <t>1/4 BOMBEO - 3/4 RESERVA</t>
  </si>
  <si>
    <t>1/5 BOMBEO - 4/5 RESERVA</t>
  </si>
  <si>
    <t>TOTAL</t>
  </si>
  <si>
    <t>SEGUNDOS</t>
  </si>
  <si>
    <t xml:space="preserve">1H </t>
  </si>
  <si>
    <t xml:space="preserve">2Hs </t>
  </si>
  <si>
    <t xml:space="preserve">3Hs </t>
  </si>
  <si>
    <t xml:space="preserve">4Hs </t>
  </si>
  <si>
    <t>TIEMPO LLENADO EN SEGUNDOS</t>
  </si>
  <si>
    <t>CONEXIÓN DOMICILIARIA</t>
  </si>
  <si>
    <t>T. BOMBEO</t>
  </si>
  <si>
    <t>T. RESERVA</t>
  </si>
  <si>
    <t>CAUDAL l/min</t>
  </si>
  <si>
    <r>
      <t xml:space="preserve">ROZAMIENTO CAÑERIA </t>
    </r>
    <r>
      <rPr>
        <i/>
        <sz val="11"/>
        <color theme="1"/>
        <rFont val="Calibri"/>
        <family val="2"/>
        <scheme val="minor"/>
      </rPr>
      <t>(5% de altura geométrica)</t>
    </r>
  </si>
  <si>
    <t>13mm  (1/2")</t>
  </si>
  <si>
    <t>19mm  (3/4")</t>
  </si>
  <si>
    <t>25mm  (1")</t>
  </si>
  <si>
    <t>CAÑERIA A TB</t>
  </si>
  <si>
    <t>32mm  (1 1/4")</t>
  </si>
  <si>
    <t>DIAMETRO DE LAS CAÑERIAS DE BAJADA</t>
  </si>
  <si>
    <t xml:space="preserve">Cada lavatorio o pileta lavamanos (fuera del recinto del inodoro) o fuentes de beber o salivaderas de edificios públicos </t>
  </si>
  <si>
    <t>Cada toilet</t>
  </si>
  <si>
    <t xml:space="preserve">Canilla de servicio o artefacto de uso poco frecuente </t>
  </si>
  <si>
    <t>Un solo artefacto</t>
  </si>
  <si>
    <t>Baño prinipal o de servicio y piletade cocina, lavar y lavacopas</t>
  </si>
  <si>
    <t>Un departmento completo compuesto por baño principal , de servicio, pileta de cocina, de lavar y lavacopas</t>
  </si>
  <si>
    <t>Baño prinipal o de servicio y pileta de cocina, de lavar y pileta lavacopas o bien baño principal y de servicio</t>
  </si>
  <si>
    <t>BAJADA 4</t>
  </si>
  <si>
    <t>1 PISO</t>
  </si>
  <si>
    <t>B1</t>
  </si>
  <si>
    <t>B2</t>
  </si>
  <si>
    <t>B3</t>
  </si>
  <si>
    <t>B4</t>
  </si>
  <si>
    <t>SECCION CAÑERIA</t>
  </si>
  <si>
    <t>38mm  (1 1/2")</t>
  </si>
  <si>
    <t>50mm  (2")</t>
  </si>
  <si>
    <t>2 PISO</t>
  </si>
  <si>
    <t>3 PISO</t>
  </si>
  <si>
    <t>4 PISO</t>
  </si>
  <si>
    <t>5 PISO</t>
  </si>
  <si>
    <t>6 PISO</t>
  </si>
  <si>
    <t>7 PISO</t>
  </si>
  <si>
    <t>8 PISO</t>
  </si>
  <si>
    <t>9 PISO</t>
  </si>
  <si>
    <t>10 PISO</t>
  </si>
  <si>
    <t>PB</t>
  </si>
  <si>
    <t>CALCULO DEL COLECTOR</t>
  </si>
  <si>
    <t>Sc = S1 + ∑(S2+S3+S4) /2</t>
  </si>
  <si>
    <t>MAYOR</t>
  </si>
  <si>
    <t>SEMISUMA</t>
  </si>
  <si>
    <t>/2 =</t>
  </si>
  <si>
    <t>SECCION DEL COLECTOR EN cm²</t>
  </si>
  <si>
    <t>SECCION DEL COLECTOR EN mm</t>
  </si>
  <si>
    <t>60mm  (2 1/2")</t>
  </si>
  <si>
    <t>75mm  (3")</t>
  </si>
  <si>
    <t>100mm  (4")</t>
  </si>
  <si>
    <t>RUPTORES DE VACIO</t>
  </si>
  <si>
    <t>SECCION BAJADA</t>
  </si>
  <si>
    <t>ALTURA BAJADAS</t>
  </si>
  <si>
    <t>&lt; 15m</t>
  </si>
  <si>
    <t>de 15m a 45m</t>
  </si>
  <si>
    <t>&gt; 45m</t>
  </si>
  <si>
    <t>FORMULA</t>
  </si>
  <si>
    <r>
      <t xml:space="preserve">B1 </t>
    </r>
    <r>
      <rPr>
        <b/>
        <sz val="11"/>
        <color theme="0"/>
        <rFont val="Calibri"/>
        <family val="2"/>
        <scheme val="minor"/>
      </rPr>
      <t>Σ</t>
    </r>
  </si>
  <si>
    <t>CANILLA DE SERVICIO</t>
  </si>
  <si>
    <r>
      <t xml:space="preserve">DISTRIBUCION RTD </t>
    </r>
    <r>
      <rPr>
        <sz val="11"/>
        <color theme="0"/>
        <rFont val="Calibri"/>
        <family val="2"/>
        <scheme val="minor"/>
      </rPr>
      <t>(siempre que tenga TB)</t>
    </r>
  </si>
  <si>
    <r>
      <t xml:space="preserve">PRESION DISPONIBLE </t>
    </r>
    <r>
      <rPr>
        <sz val="11"/>
        <color theme="0"/>
        <rFont val="Calibri"/>
        <family val="2"/>
        <scheme val="minor"/>
      </rPr>
      <t>(de acuerdo a la ubicación del TB)</t>
    </r>
  </si>
  <si>
    <r>
      <t xml:space="preserve">TIPO DE ALIMENTACION  </t>
    </r>
    <r>
      <rPr>
        <sz val="11"/>
        <color theme="0"/>
        <rFont val="Calibri"/>
        <family val="2"/>
        <scheme val="minor"/>
      </rPr>
      <t>(según TABLA N°1)</t>
    </r>
  </si>
  <si>
    <r>
      <t xml:space="preserve">OTROS ARTEFACTOS </t>
    </r>
    <r>
      <rPr>
        <sz val="11"/>
        <color theme="0"/>
        <rFont val="Calibri"/>
        <family val="2"/>
        <scheme val="minor"/>
      </rPr>
      <t>(según TABLA N°1A consumo al 50%)</t>
    </r>
  </si>
  <si>
    <r>
      <t xml:space="preserve">DIAMETRO DE LAS CAÑERIAS DE BAJADA </t>
    </r>
    <r>
      <rPr>
        <sz val="11"/>
        <color theme="0"/>
        <rFont val="Calibri"/>
        <family val="2"/>
        <scheme val="minor"/>
      </rPr>
      <t>(según TABLA N°4)</t>
    </r>
  </si>
  <si>
    <r>
      <t xml:space="preserve">CONEXIÓN DOMICILIARIA </t>
    </r>
    <r>
      <rPr>
        <sz val="11"/>
        <color theme="0"/>
        <rFont val="Calibri"/>
        <family val="2"/>
        <scheme val="minor"/>
      </rPr>
      <t>(según Tabla N°2)</t>
    </r>
  </si>
  <si>
    <r>
      <t>CALCULO BOMBA</t>
    </r>
    <r>
      <rPr>
        <sz val="11"/>
        <color theme="0"/>
        <rFont val="Calibri"/>
        <family val="2"/>
        <scheme val="minor"/>
      </rPr>
      <t xml:space="preserve"> (según especificación fabricante)</t>
    </r>
  </si>
  <si>
    <r>
      <t xml:space="preserve">B1 </t>
    </r>
    <r>
      <rPr>
        <b/>
        <sz val="11"/>
        <color theme="0"/>
        <rFont val="Calibri"/>
        <family val="2"/>
        <scheme val="minor"/>
      </rPr>
      <t>Ø</t>
    </r>
    <r>
      <rPr>
        <sz val="11"/>
        <color theme="0"/>
        <rFont val="Calibri"/>
        <family val="2"/>
        <scheme val="minor"/>
      </rPr>
      <t xml:space="preserve"> (según TABLA N°5)</t>
    </r>
  </si>
  <si>
    <r>
      <t xml:space="preserve">B1 </t>
    </r>
    <r>
      <rPr>
        <b/>
        <sz val="11"/>
        <color theme="0"/>
        <rFont val="Calibri"/>
        <family val="2"/>
        <scheme val="minor"/>
      </rPr>
      <t>Ø</t>
    </r>
    <r>
      <rPr>
        <sz val="11"/>
        <color theme="0"/>
        <rFont val="Calibri"/>
        <family val="2"/>
        <scheme val="minor"/>
      </rPr>
      <t xml:space="preserve">  (según TABLA N°5)</t>
    </r>
  </si>
  <si>
    <r>
      <t xml:space="preserve">DIAMETRO DE LAS CAÑERIAS DE BAJADA </t>
    </r>
    <r>
      <rPr>
        <sz val="11"/>
        <color theme="0"/>
        <rFont val="Calibri"/>
        <family val="2"/>
        <scheme val="minor"/>
      </rPr>
      <t>(según TABLA N°5)</t>
    </r>
  </si>
  <si>
    <t>SELECCIONAR SEGÚN TABLA N°3</t>
  </si>
  <si>
    <t>SELECCIONAR SEGÚN TABLA N°2</t>
  </si>
  <si>
    <t>SELECCIONAR SEGÚN REGLAMENTO ASSA</t>
  </si>
  <si>
    <t>SELECCIONAR SEGÚN TABLA N°5</t>
  </si>
  <si>
    <t>SECCIÓN TRAMO SEGÚN TABLA N°5</t>
  </si>
  <si>
    <r>
      <t xml:space="preserve">CAÑERIA DE TB A TR </t>
    </r>
    <r>
      <rPr>
        <sz val="11"/>
        <color theme="0"/>
        <rFont val="Calibri"/>
        <family val="2"/>
        <scheme val="minor"/>
      </rPr>
      <t xml:space="preserve">(1 sección mayor que la CD) </t>
    </r>
  </si>
  <si>
    <t>SECCIÓN BAJADA SEGÚN TABLA N°5</t>
  </si>
  <si>
    <r>
      <t xml:space="preserve">DIAMETRO FINAL DE LAS CAÑERIAS DE BAJADA </t>
    </r>
    <r>
      <rPr>
        <sz val="11"/>
        <color theme="0"/>
        <rFont val="Calibri"/>
        <family val="2"/>
        <scheme val="minor"/>
      </rPr>
      <t>(según TABLAN°5)</t>
    </r>
  </si>
  <si>
    <t>SECCION COLECTOR</t>
  </si>
  <si>
    <t>SECCIÓN COLECTOR SEGÚN TABLA N°5</t>
  </si>
  <si>
    <t>SECCION RUPTOR DE VACIO</t>
  </si>
  <si>
    <t>SECCIÓN RUPTOR VACÍO  SEG. TABLA N°5</t>
  </si>
  <si>
    <r>
      <t xml:space="preserve">RANGO </t>
    </r>
    <r>
      <rPr>
        <sz val="11"/>
        <color theme="1"/>
        <rFont val="Calibri"/>
        <family val="2"/>
        <scheme val="minor"/>
      </rPr>
      <t>(según TABLAN°6)</t>
    </r>
  </si>
  <si>
    <r>
      <t xml:space="preserve">SECCION FINAL </t>
    </r>
    <r>
      <rPr>
        <sz val="11"/>
        <color theme="1"/>
        <rFont val="Calibri"/>
        <family val="2"/>
        <scheme val="minor"/>
      </rPr>
      <t>(según TABLAN°5)</t>
    </r>
  </si>
  <si>
    <t>SUB</t>
  </si>
  <si>
    <t>11 PISO</t>
  </si>
  <si>
    <t>12 PISO</t>
  </si>
  <si>
    <t>SELECCIONAR SEGÚN CORRESPONDA  TABLA N°4</t>
  </si>
  <si>
    <t>SELECCIONAR RANGO SEGÚN TABLA N°6</t>
  </si>
  <si>
    <t>SELECCIONAR ALIMENTACION  SEGÚN TABLA N°1</t>
  </si>
  <si>
    <t>AGREGAR ARTEFACTOS SEGÚN TABLA N°1.A</t>
  </si>
  <si>
    <t>SELECCIONAR SEGÚN MÁXIMO REGLAMENTARIO</t>
  </si>
  <si>
    <t>13mm  (1/2") (hasta 0,71cm²)</t>
  </si>
  <si>
    <t>SECCION</t>
  </si>
  <si>
    <t xml:space="preserve">DE LAS DEMAS BAJADAS </t>
  </si>
  <si>
    <t>NIEVEL PIEZOMETRICO MAXIMO (dato existente)</t>
  </si>
  <si>
    <t>ALTURA VALVULA LLENADO (dato a completar)</t>
  </si>
  <si>
    <r>
      <t xml:space="preserve">NIVEL PIEZOMETRICO MAXIMO </t>
    </r>
    <r>
      <rPr>
        <i/>
        <sz val="11"/>
        <color theme="0"/>
        <rFont val="Calibri"/>
        <family val="2"/>
        <scheme val="minor"/>
      </rPr>
      <t>(dato a completar)</t>
    </r>
  </si>
  <si>
    <r>
      <t xml:space="preserve">H BAJADA </t>
    </r>
    <r>
      <rPr>
        <b/>
        <i/>
        <sz val="11"/>
        <color theme="1"/>
        <rFont val="Calibri"/>
        <family val="2"/>
        <scheme val="minor"/>
      </rPr>
      <t>(dato)</t>
    </r>
  </si>
  <si>
    <r>
      <t xml:space="preserve">    </t>
    </r>
    <r>
      <rPr>
        <b/>
        <sz val="15"/>
        <color theme="0"/>
        <rFont val="Calibri"/>
        <family val="2"/>
        <scheme val="minor"/>
      </rPr>
      <t>PLANILLAS COMPLEMENTARIAS</t>
    </r>
    <r>
      <rPr>
        <sz val="15"/>
        <color theme="0"/>
        <rFont val="Calibri"/>
        <family val="2"/>
        <scheme val="minor"/>
      </rPr>
      <t xml:space="preserve"> para </t>
    </r>
    <r>
      <rPr>
        <b/>
        <sz val="15"/>
        <color theme="0"/>
        <rFont val="Calibri"/>
        <family val="2"/>
        <scheme val="minor"/>
      </rPr>
      <t xml:space="preserve">PROCEDIMIENTO </t>
    </r>
    <r>
      <rPr>
        <sz val="15"/>
        <color theme="0"/>
        <rFont val="Calibri"/>
        <family val="2"/>
        <scheme val="minor"/>
      </rPr>
      <t>de</t>
    </r>
    <r>
      <rPr>
        <b/>
        <sz val="15"/>
        <color theme="0"/>
        <rFont val="Calibri"/>
        <family val="2"/>
        <scheme val="minor"/>
      </rPr>
      <t xml:space="preserve"> CALCULO </t>
    </r>
    <r>
      <rPr>
        <sz val="15"/>
        <color theme="0"/>
        <rFont val="Calibri"/>
        <family val="2"/>
        <scheme val="minor"/>
      </rPr>
      <t>para</t>
    </r>
    <r>
      <rPr>
        <b/>
        <sz val="15"/>
        <color theme="0"/>
        <rFont val="Calibri"/>
        <family val="2"/>
        <scheme val="minor"/>
      </rPr>
      <t xml:space="preserve"> INSTALACIONES DOMICILIARIAS </t>
    </r>
    <r>
      <rPr>
        <sz val="15"/>
        <color theme="0"/>
        <rFont val="Calibri"/>
        <family val="2"/>
        <scheme val="minor"/>
      </rPr>
      <t>de</t>
    </r>
    <r>
      <rPr>
        <b/>
        <sz val="15"/>
        <color theme="0"/>
        <rFont val="Calibri"/>
        <family val="2"/>
        <scheme val="minor"/>
      </rPr>
      <t xml:space="preserve"> AGUA FRIA </t>
    </r>
    <r>
      <rPr>
        <sz val="15"/>
        <color theme="0"/>
        <rFont val="Calibri"/>
        <family val="2"/>
        <scheme val="minor"/>
      </rPr>
      <t>y</t>
    </r>
    <r>
      <rPr>
        <b/>
        <sz val="15"/>
        <color theme="0"/>
        <rFont val="Calibri"/>
        <family val="2"/>
        <scheme val="minor"/>
      </rPr>
      <t xml:space="preserve"> CALIENTE</t>
    </r>
    <r>
      <rPr>
        <sz val="15"/>
        <color theme="0"/>
        <rFont val="Calibri"/>
        <family val="2"/>
        <scheme val="minor"/>
      </rPr>
      <t xml:space="preserve"> </t>
    </r>
  </si>
  <si>
    <r>
      <t xml:space="preserve">ALTURA GEOMETRICA </t>
    </r>
    <r>
      <rPr>
        <i/>
        <sz val="11"/>
        <color theme="1"/>
        <rFont val="Calibri"/>
        <family val="2"/>
        <scheme val="minor"/>
      </rPr>
      <t>(dato a completar)</t>
    </r>
  </si>
  <si>
    <r>
      <rPr>
        <b/>
        <sz val="11"/>
        <color theme="1"/>
        <rFont val="Calibri"/>
        <family val="2"/>
        <scheme val="minor"/>
      </rPr>
      <t>TABLAS REQUERIDAS</t>
    </r>
    <r>
      <rPr>
        <sz val="11"/>
        <color theme="1"/>
        <rFont val="Calibri"/>
        <family val="2"/>
        <scheme val="minor"/>
      </rPr>
      <t xml:space="preserve"> para </t>
    </r>
    <r>
      <rPr>
        <b/>
        <sz val="11"/>
        <color theme="1"/>
        <rFont val="Calibri"/>
        <family val="2"/>
        <scheme val="minor"/>
      </rPr>
      <t>DIMENSIONAMIENTO</t>
    </r>
  </si>
  <si>
    <r>
      <t xml:space="preserve">     MODELO ESTIMADO para EDIFICIOS con SUBSUELO, HASTA 12 PISOS y 4 BAJADAS _ARQ. JOSE PABLO PORRI                                                                                                                                                     </t>
    </r>
    <r>
      <rPr>
        <b/>
        <sz val="10"/>
        <rFont val="Calibri"/>
        <family val="2"/>
        <scheme val="minor"/>
      </rPr>
      <t>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</si>
</sst>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7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b/>
      <sz val="15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6">
    <xf numFmtId="0" fontId="0" fillId="0" borderId="0" xfId="0"/>
    <xf numFmtId="2" fontId="1" fillId="4" borderId="1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2" fillId="0" borderId="0" xfId="0" applyNumberFormat="1" applyFont="1" applyFill="1" applyAlignment="1" applyProtection="1">
      <alignment vertical="center"/>
      <protection hidden="1"/>
    </xf>
    <xf numFmtId="2" fontId="2" fillId="0" borderId="0" xfId="0" applyNumberFormat="1" applyFont="1" applyFill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horizontal="center"/>
    </xf>
    <xf numFmtId="2" fontId="6" fillId="3" borderId="15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Fill="1" applyAlignment="1" applyProtection="1">
      <alignment vertical="center"/>
      <protection hidden="1"/>
    </xf>
    <xf numFmtId="2" fontId="0" fillId="0" borderId="15" xfId="0" applyNumberFormat="1" applyBorder="1" applyAlignment="1">
      <alignment horizontal="center" vertical="center"/>
    </xf>
    <xf numFmtId="2" fontId="4" fillId="0" borderId="0" xfId="0" applyNumberFormat="1" applyFont="1" applyFill="1" applyAlignment="1" applyProtection="1">
      <alignment horizontal="center" vertical="center"/>
      <protection hidden="1"/>
    </xf>
    <xf numFmtId="2" fontId="0" fillId="0" borderId="16" xfId="0" applyNumberForma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0" fillId="0" borderId="13" xfId="0" applyNumberFormat="1" applyBorder="1"/>
    <xf numFmtId="2" fontId="0" fillId="0" borderId="20" xfId="0" applyNumberFormat="1" applyBorder="1"/>
    <xf numFmtId="2" fontId="0" fillId="0" borderId="0" xfId="0" applyNumberFormat="1" applyFont="1" applyAlignment="1">
      <alignment horizontal="center"/>
    </xf>
    <xf numFmtId="2" fontId="1" fillId="0" borderId="0" xfId="0" applyNumberFormat="1" applyFont="1" applyAlignment="1"/>
    <xf numFmtId="2" fontId="3" fillId="0" borderId="0" xfId="0" applyNumberFormat="1" applyFont="1" applyFill="1" applyAlignment="1" applyProtection="1">
      <alignment vertical="center" wrapText="1"/>
      <protection hidden="1"/>
    </xf>
    <xf numFmtId="2" fontId="3" fillId="0" borderId="0" xfId="0" applyNumberFormat="1" applyFont="1" applyFill="1" applyAlignment="1" applyProtection="1">
      <alignment horizontal="left" vertical="center"/>
      <protection hidden="1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Alignment="1"/>
    <xf numFmtId="2" fontId="6" fillId="6" borderId="1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>
      <alignment vertical="center"/>
    </xf>
    <xf numFmtId="2" fontId="0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2" fontId="9" fillId="0" borderId="0" xfId="0" applyNumberFormat="1" applyFont="1" applyAlignment="1">
      <alignment vertical="center"/>
    </xf>
    <xf numFmtId="2" fontId="11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0" fillId="0" borderId="0" xfId="0" applyNumberFormat="1" applyAlignment="1">
      <alignment horizontal="right" vertical="center"/>
    </xf>
    <xf numFmtId="2" fontId="10" fillId="0" borderId="0" xfId="0" applyNumberFormat="1" applyFont="1" applyAlignment="1">
      <alignment vertical="center"/>
    </xf>
    <xf numFmtId="2" fontId="1" fillId="5" borderId="15" xfId="0" applyNumberFormat="1" applyFont="1" applyFill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5" borderId="13" xfId="0" applyNumberFormat="1" applyFont="1" applyFill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5" borderId="14" xfId="0" applyNumberFormat="1" applyFont="1" applyFill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2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1" fillId="4" borderId="10" xfId="0" applyNumberFormat="1" applyFont="1" applyFill="1" applyBorder="1" applyAlignment="1"/>
    <xf numFmtId="2" fontId="1" fillId="5" borderId="5" xfId="0" applyNumberFormat="1" applyFont="1" applyFill="1" applyBorder="1" applyAlignment="1">
      <alignment horizontal="center"/>
    </xf>
    <xf numFmtId="2" fontId="0" fillId="0" borderId="5" xfId="0" applyNumberFormat="1" applyBorder="1"/>
    <xf numFmtId="2" fontId="0" fillId="0" borderId="13" xfId="0" applyNumberFormat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/>
    </xf>
    <xf numFmtId="2" fontId="0" fillId="0" borderId="7" xfId="0" applyNumberFormat="1" applyBorder="1"/>
    <xf numFmtId="2" fontId="0" fillId="0" borderId="14" xfId="0" applyNumberFormat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16" xfId="0" applyNumberFormat="1" applyBorder="1"/>
    <xf numFmtId="2" fontId="5" fillId="3" borderId="3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2" fontId="5" fillId="3" borderId="12" xfId="0" applyNumberFormat="1" applyFont="1" applyFill="1" applyBorder="1" applyAlignment="1">
      <alignment horizontal="center"/>
    </xf>
    <xf numFmtId="2" fontId="0" fillId="0" borderId="2" xfId="0" applyNumberFormat="1" applyBorder="1"/>
    <xf numFmtId="2" fontId="0" fillId="0" borderId="3" xfId="0" applyNumberFormat="1" applyBorder="1"/>
    <xf numFmtId="2" fontId="0" fillId="0" borderId="4" xfId="0" applyNumberFormat="1" applyBorder="1"/>
    <xf numFmtId="2" fontId="0" fillId="0" borderId="0" xfId="0" applyNumberFormat="1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6" fillId="3" borderId="0" xfId="0" applyNumberFormat="1" applyFont="1" applyFill="1"/>
    <xf numFmtId="2" fontId="6" fillId="3" borderId="0" xfId="0" applyNumberFormat="1" applyFont="1" applyFill="1" applyAlignment="1"/>
    <xf numFmtId="2" fontId="6" fillId="6" borderId="1" xfId="0" applyNumberFormat="1" applyFont="1" applyFill="1" applyBorder="1" applyAlignment="1">
      <alignment horizontal="center" vertical="center" wrapText="1"/>
    </xf>
    <xf numFmtId="2" fontId="6" fillId="6" borderId="12" xfId="0" applyNumberFormat="1" applyFont="1" applyFill="1" applyBorder="1" applyAlignment="1">
      <alignment horizontal="center" vertical="center" wrapText="1"/>
    </xf>
    <xf numFmtId="2" fontId="5" fillId="3" borderId="0" xfId="0" applyNumberFormat="1" applyFont="1" applyFill="1" applyAlignment="1"/>
    <xf numFmtId="1" fontId="2" fillId="7" borderId="1" xfId="0" applyNumberFormat="1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/>
    <xf numFmtId="2" fontId="6" fillId="3" borderId="11" xfId="0" applyNumberFormat="1" applyFont="1" applyFill="1" applyBorder="1" applyAlignment="1"/>
    <xf numFmtId="2" fontId="6" fillId="3" borderId="12" xfId="0" applyNumberFormat="1" applyFont="1" applyFill="1" applyBorder="1" applyAlignment="1"/>
    <xf numFmtId="1" fontId="2" fillId="7" borderId="1" xfId="0" applyNumberFormat="1" applyFont="1" applyFill="1" applyBorder="1" applyAlignment="1">
      <alignment horizontal="center" vertical="center"/>
    </xf>
    <xf numFmtId="2" fontId="6" fillId="3" borderId="11" xfId="0" applyNumberFormat="1" applyFont="1" applyFill="1" applyBorder="1" applyAlignment="1"/>
    <xf numFmtId="2" fontId="6" fillId="3" borderId="10" xfId="0" applyNumberFormat="1" applyFont="1" applyFill="1" applyBorder="1" applyAlignment="1">
      <alignment horizontal="right"/>
    </xf>
    <xf numFmtId="2" fontId="6" fillId="3" borderId="12" xfId="0" applyNumberFormat="1" applyFont="1" applyFill="1" applyBorder="1" applyAlignment="1">
      <alignment horizontal="right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0" fillId="2" borderId="7" xfId="0" applyNumberFormat="1" applyFill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13" xfId="0" applyNumberFormat="1" applyFont="1" applyBorder="1" applyAlignment="1">
      <alignment horizontal="center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/>
    </xf>
    <xf numFmtId="2" fontId="5" fillId="3" borderId="11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2" fontId="1" fillId="4" borderId="12" xfId="0" applyNumberFormat="1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 vertical="center"/>
    </xf>
    <xf numFmtId="2" fontId="1" fillId="4" borderId="12" xfId="0" applyNumberFormat="1" applyFont="1" applyFill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2" fontId="10" fillId="0" borderId="9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/>
    </xf>
    <xf numFmtId="2" fontId="0" fillId="0" borderId="0" xfId="0" applyNumberFormat="1" applyFont="1" applyAlignment="1">
      <alignment horizontal="center" vertical="center" wrapText="1"/>
    </xf>
    <xf numFmtId="2" fontId="13" fillId="6" borderId="10" xfId="0" applyNumberFormat="1" applyFont="1" applyFill="1" applyBorder="1" applyAlignment="1">
      <alignment horizontal="center" vertical="center"/>
    </xf>
    <xf numFmtId="2" fontId="13" fillId="6" borderId="1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 wrapText="1"/>
    </xf>
    <xf numFmtId="2" fontId="0" fillId="2" borderId="13" xfId="0" applyNumberFormat="1" applyFill="1" applyBorder="1" applyAlignment="1">
      <alignment horizontal="center" vertical="center" wrapText="1"/>
    </xf>
    <xf numFmtId="2" fontId="0" fillId="2" borderId="14" xfId="0" applyNumberFormat="1" applyFill="1" applyBorder="1" applyAlignment="1">
      <alignment horizontal="center" vertical="center" wrapText="1"/>
    </xf>
    <xf numFmtId="2" fontId="13" fillId="6" borderId="12" xfId="0" applyNumberFormat="1" applyFont="1" applyFill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6" fillId="3" borderId="11" xfId="0" applyNumberFormat="1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4" borderId="15" xfId="0" applyNumberFormat="1" applyFill="1" applyBorder="1" applyAlignment="1">
      <alignment horizontal="center" vertical="center"/>
    </xf>
    <xf numFmtId="2" fontId="0" fillId="4" borderId="14" xfId="0" applyNumberFormat="1" applyFill="1" applyBorder="1" applyAlignment="1">
      <alignment horizontal="center" vertical="center"/>
    </xf>
    <xf numFmtId="2" fontId="0" fillId="4" borderId="13" xfId="0" applyNumberForma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2" fontId="0" fillId="2" borderId="10" xfId="0" applyNumberFormat="1" applyFont="1" applyFill="1" applyBorder="1" applyAlignment="1">
      <alignment horizontal="center"/>
    </xf>
    <xf numFmtId="2" fontId="0" fillId="2" borderId="11" xfId="0" applyNumberFormat="1" applyFont="1" applyFill="1" applyBorder="1" applyAlignment="1">
      <alignment horizontal="center"/>
    </xf>
    <xf numFmtId="2" fontId="0" fillId="2" borderId="12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0" fillId="4" borderId="10" xfId="0" applyNumberFormat="1" applyFont="1" applyFill="1" applyBorder="1" applyAlignment="1">
      <alignment horizontal="center"/>
    </xf>
    <xf numFmtId="2" fontId="0" fillId="4" borderId="11" xfId="0" applyNumberFormat="1" applyFont="1" applyFill="1" applyBorder="1" applyAlignment="1">
      <alignment horizontal="center"/>
    </xf>
    <xf numFmtId="2" fontId="0" fillId="4" borderId="12" xfId="0" applyNumberFormat="1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right"/>
    </xf>
    <xf numFmtId="2" fontId="1" fillId="4" borderId="12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14" fillId="3" borderId="0" xfId="0" applyFont="1" applyFill="1" applyAlignment="1">
      <alignment horizontal="left" vertical="center"/>
    </xf>
    <xf numFmtId="0" fontId="16" fillId="8" borderId="0" xfId="0" applyFont="1" applyFill="1" applyBorder="1" applyAlignment="1">
      <alignment horizontal="left" vertical="center"/>
    </xf>
    <xf numFmtId="2" fontId="0" fillId="4" borderId="10" xfId="0" applyNumberFormat="1" applyFill="1" applyBorder="1" applyAlignment="1">
      <alignment horizontal="center"/>
    </xf>
    <xf numFmtId="2" fontId="0" fillId="4" borderId="11" xfId="0" applyNumberFormat="1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548639</xdr:colOff>
      <xdr:row>8</xdr:row>
      <xdr:rowOff>91440</xdr:rowOff>
    </xdr:from>
    <xdr:to>
      <xdr:col>13</xdr:col>
      <xdr:colOff>26520</xdr:colOff>
      <xdr:row>12</xdr:row>
      <xdr:rowOff>117348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D822C8-F7DE-4AC3-856B-77C58C23F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79" y="2042160"/>
          <a:ext cx="5238601" cy="780288"/>
        </a:xfrm>
        <a:prstGeom prst="rect">
          <a:avLst/>
        </a:prstGeom>
      </xdr:spPr>
    </xdr:pic>
    <xdr:clientData/>
  </xdr:twoCellAnchor>
  <xdr:twoCellAnchor editAs="oneCell">
    <xdr:from>
      <xdr:col>7</xdr:col>
      <xdr:colOff>601980</xdr:colOff>
      <xdr:row>27</xdr:row>
      <xdr:rowOff>175260</xdr:rowOff>
    </xdr:from>
    <xdr:to>
      <xdr:col>12</xdr:col>
      <xdr:colOff>613954</xdr:colOff>
      <xdr:row>43</xdr:row>
      <xdr:rowOff>27432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31324D6-4E2E-4810-B130-A0038B468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720" y="4503420"/>
          <a:ext cx="5056414" cy="2831592"/>
        </a:xfrm>
        <a:prstGeom prst="rect">
          <a:avLst/>
        </a:prstGeom>
      </xdr:spPr>
    </xdr:pic>
    <xdr:clientData/>
  </xdr:twoCellAnchor>
  <xdr:twoCellAnchor editAs="oneCell">
    <xdr:from>
      <xdr:col>8</xdr:col>
      <xdr:colOff>45720</xdr:colOff>
      <xdr:row>45</xdr:row>
      <xdr:rowOff>38101</xdr:rowOff>
    </xdr:from>
    <xdr:to>
      <xdr:col>12</xdr:col>
      <xdr:colOff>588013</xdr:colOff>
      <xdr:row>58</xdr:row>
      <xdr:rowOff>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998B825-95AA-4583-A1BC-A494A1A617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6061"/>
        <a:stretch/>
      </xdr:blipFill>
      <xdr:spPr>
        <a:xfrm>
          <a:off x="7200900" y="7894321"/>
          <a:ext cx="4977133" cy="2377440"/>
        </a:xfrm>
        <a:prstGeom prst="rect">
          <a:avLst/>
        </a:prstGeom>
      </xdr:spPr>
    </xdr:pic>
    <xdr:clientData/>
  </xdr:twoCellAnchor>
  <xdr:twoCellAnchor editAs="oneCell">
    <xdr:from>
      <xdr:col>7</xdr:col>
      <xdr:colOff>594360</xdr:colOff>
      <xdr:row>59</xdr:row>
      <xdr:rowOff>160020</xdr:rowOff>
    </xdr:from>
    <xdr:to>
      <xdr:col>12</xdr:col>
      <xdr:colOff>631158</xdr:colOff>
      <xdr:row>62</xdr:row>
      <xdr:rowOff>172211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0C358C5-DC4B-4A60-9A1A-8DA8B4E84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9940" y="10561320"/>
          <a:ext cx="5081238" cy="576071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66</xdr:row>
      <xdr:rowOff>91440</xdr:rowOff>
    </xdr:from>
    <xdr:to>
      <xdr:col>7</xdr:col>
      <xdr:colOff>40083</xdr:colOff>
      <xdr:row>79</xdr:row>
      <xdr:rowOff>80771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D8551E4E-AA76-409E-9A62-5244F5E85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140" y="11780520"/>
          <a:ext cx="5069283" cy="2366771"/>
        </a:xfrm>
        <a:prstGeom prst="rect">
          <a:avLst/>
        </a:prstGeom>
      </xdr:spPr>
    </xdr:pic>
    <xdr:clientData/>
  </xdr:twoCellAnchor>
  <xdr:twoCellAnchor editAs="oneCell">
    <xdr:from>
      <xdr:col>7</xdr:col>
      <xdr:colOff>601980</xdr:colOff>
      <xdr:row>66</xdr:row>
      <xdr:rowOff>60960</xdr:rowOff>
    </xdr:from>
    <xdr:to>
      <xdr:col>13</xdr:col>
      <xdr:colOff>1479</xdr:colOff>
      <xdr:row>73</xdr:row>
      <xdr:rowOff>131064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9DBFCC4-9965-4B66-AAB6-AA43A2074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4140" y="11750040"/>
          <a:ext cx="5160219" cy="1350264"/>
        </a:xfrm>
        <a:prstGeom prst="rect">
          <a:avLst/>
        </a:prstGeom>
      </xdr:spPr>
    </xdr:pic>
    <xdr:clientData/>
  </xdr:twoCellAnchor>
  <xdr:twoCellAnchor editAs="oneCell">
    <xdr:from>
      <xdr:col>13</xdr:col>
      <xdr:colOff>586740</xdr:colOff>
      <xdr:row>168</xdr:row>
      <xdr:rowOff>0</xdr:rowOff>
    </xdr:from>
    <xdr:to>
      <xdr:col>18</xdr:col>
      <xdr:colOff>702704</xdr:colOff>
      <xdr:row>174</xdr:row>
      <xdr:rowOff>60959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044D472-7CD1-4144-AC20-E31F698D5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68200" y="31805880"/>
          <a:ext cx="4931804" cy="1165859"/>
        </a:xfrm>
        <a:prstGeom prst="rect">
          <a:avLst/>
        </a:prstGeom>
      </xdr:spPr>
    </xdr:pic>
    <xdr:clientData/>
  </xdr:twoCellAnchor>
  <xdr:twoCellAnchor editAs="oneCell">
    <xdr:from>
      <xdr:col>7</xdr:col>
      <xdr:colOff>586740</xdr:colOff>
      <xdr:row>154</xdr:row>
      <xdr:rowOff>68580</xdr:rowOff>
    </xdr:from>
    <xdr:to>
      <xdr:col>11</xdr:col>
      <xdr:colOff>530370</xdr:colOff>
      <xdr:row>160</xdr:row>
      <xdr:rowOff>76200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719DF49-298E-483E-9CB8-D2BE55959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26662380"/>
          <a:ext cx="4309890" cy="1127760"/>
        </a:xfrm>
        <a:prstGeom prst="rect">
          <a:avLst/>
        </a:prstGeom>
      </xdr:spPr>
    </xdr:pic>
    <xdr:clientData/>
  </xdr:twoCellAnchor>
  <xdr:twoCellAnchor editAs="oneCell">
    <xdr:from>
      <xdr:col>7</xdr:col>
      <xdr:colOff>548639</xdr:colOff>
      <xdr:row>15</xdr:row>
      <xdr:rowOff>45720</xdr:rowOff>
    </xdr:from>
    <xdr:to>
      <xdr:col>13</xdr:col>
      <xdr:colOff>39670</xdr:colOff>
      <xdr:row>18</xdr:row>
      <xdr:rowOff>85344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19BE97E-DB38-40E9-B3FB-9E62DBB2B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9379" y="3314700"/>
          <a:ext cx="5251751" cy="588264"/>
        </a:xfrm>
        <a:prstGeom prst="rect">
          <a:avLst/>
        </a:prstGeom>
      </xdr:spPr>
    </xdr:pic>
    <xdr:clientData/>
  </xdr:twoCellAnchor>
  <xdr:twoCellAnchor>
    <xdr:from>
      <xdr:col>7</xdr:col>
      <xdr:colOff>213360</xdr:colOff>
      <xdr:row>9</xdr:row>
      <xdr:rowOff>144780</xdr:rowOff>
    </xdr:from>
    <xdr:to>
      <xdr:col>7</xdr:col>
      <xdr:colOff>411480</xdr:colOff>
      <xdr:row>11</xdr:row>
      <xdr:rowOff>121920</xdr:rowOff>
    </xdr:to>
    <xdr:sp macro="" textlink="">
      <xdr:nvSpPr>
        <xdr:cNvPr id="2" name="Flecha: a la derecha 1">
          <a:extLst>
            <a:ext uri="{FF2B5EF4-FFF2-40B4-BE49-F238E27FC236}">
              <a16:creationId xmlns:a16="http://schemas.microsoft.com/office/drawing/2014/main" id="{068A943D-A899-4F0D-809A-571AF60F9966}"/>
            </a:ext>
          </a:extLst>
        </xdr:cNvPr>
        <xdr:cNvSpPr/>
      </xdr:nvSpPr>
      <xdr:spPr>
        <a:xfrm>
          <a:off x="5981700" y="109728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213360</xdr:colOff>
      <xdr:row>15</xdr:row>
      <xdr:rowOff>167640</xdr:rowOff>
    </xdr:from>
    <xdr:to>
      <xdr:col>7</xdr:col>
      <xdr:colOff>411480</xdr:colOff>
      <xdr:row>17</xdr:row>
      <xdr:rowOff>152400</xdr:rowOff>
    </xdr:to>
    <xdr:sp macro="" textlink="">
      <xdr:nvSpPr>
        <xdr:cNvPr id="12" name="Flecha: a la derecha 11">
          <a:extLst>
            <a:ext uri="{FF2B5EF4-FFF2-40B4-BE49-F238E27FC236}">
              <a16:creationId xmlns:a16="http://schemas.microsoft.com/office/drawing/2014/main" id="{F88E0DDC-8F8E-4FBB-AAF8-2D71812A990B}"/>
            </a:ext>
          </a:extLst>
        </xdr:cNvPr>
        <xdr:cNvSpPr/>
      </xdr:nvSpPr>
      <xdr:spPr>
        <a:xfrm>
          <a:off x="5981700" y="224790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213360</xdr:colOff>
      <xdr:row>34</xdr:row>
      <xdr:rowOff>99060</xdr:rowOff>
    </xdr:from>
    <xdr:to>
      <xdr:col>7</xdr:col>
      <xdr:colOff>411480</xdr:colOff>
      <xdr:row>36</xdr:row>
      <xdr:rowOff>68580</xdr:rowOff>
    </xdr:to>
    <xdr:sp macro="" textlink="">
      <xdr:nvSpPr>
        <xdr:cNvPr id="13" name="Flecha: a la derecha 12">
          <a:extLst>
            <a:ext uri="{FF2B5EF4-FFF2-40B4-BE49-F238E27FC236}">
              <a16:creationId xmlns:a16="http://schemas.microsoft.com/office/drawing/2014/main" id="{CC03BD70-6B2D-4A38-9972-72E62BFE249E}"/>
            </a:ext>
          </a:extLst>
        </xdr:cNvPr>
        <xdr:cNvSpPr/>
      </xdr:nvSpPr>
      <xdr:spPr>
        <a:xfrm>
          <a:off x="5981700" y="574548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213360</xdr:colOff>
      <xdr:row>52</xdr:row>
      <xdr:rowOff>7620</xdr:rowOff>
    </xdr:from>
    <xdr:to>
      <xdr:col>7</xdr:col>
      <xdr:colOff>411480</xdr:colOff>
      <xdr:row>53</xdr:row>
      <xdr:rowOff>167640</xdr:rowOff>
    </xdr:to>
    <xdr:sp macro="" textlink="">
      <xdr:nvSpPr>
        <xdr:cNvPr id="15" name="Flecha: a la derecha 14">
          <a:extLst>
            <a:ext uri="{FF2B5EF4-FFF2-40B4-BE49-F238E27FC236}">
              <a16:creationId xmlns:a16="http://schemas.microsoft.com/office/drawing/2014/main" id="{134FF04E-13C2-4256-AB9E-0DD5B48A17DC}"/>
            </a:ext>
          </a:extLst>
        </xdr:cNvPr>
        <xdr:cNvSpPr/>
      </xdr:nvSpPr>
      <xdr:spPr>
        <a:xfrm>
          <a:off x="5981700" y="904494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213360</xdr:colOff>
      <xdr:row>60</xdr:row>
      <xdr:rowOff>106680</xdr:rowOff>
    </xdr:from>
    <xdr:to>
      <xdr:col>7</xdr:col>
      <xdr:colOff>411480</xdr:colOff>
      <xdr:row>62</xdr:row>
      <xdr:rowOff>83820</xdr:rowOff>
    </xdr:to>
    <xdr:sp macro="" textlink="">
      <xdr:nvSpPr>
        <xdr:cNvPr id="17" name="Flecha: a la derecha 16">
          <a:extLst>
            <a:ext uri="{FF2B5EF4-FFF2-40B4-BE49-F238E27FC236}">
              <a16:creationId xmlns:a16="http://schemas.microsoft.com/office/drawing/2014/main" id="{D9941270-B76E-44CE-87A4-97F28AF9771A}"/>
            </a:ext>
          </a:extLst>
        </xdr:cNvPr>
        <xdr:cNvSpPr/>
      </xdr:nvSpPr>
      <xdr:spPr>
        <a:xfrm>
          <a:off x="5981700" y="1069086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13</xdr:col>
      <xdr:colOff>198120</xdr:colOff>
      <xdr:row>168</xdr:row>
      <xdr:rowOff>53340</xdr:rowOff>
    </xdr:from>
    <xdr:to>
      <xdr:col>13</xdr:col>
      <xdr:colOff>396240</xdr:colOff>
      <xdr:row>170</xdr:row>
      <xdr:rowOff>38100</xdr:rowOff>
    </xdr:to>
    <xdr:sp macro="" textlink="">
      <xdr:nvSpPr>
        <xdr:cNvPr id="18" name="Flecha: a la derecha 17">
          <a:extLst>
            <a:ext uri="{FF2B5EF4-FFF2-40B4-BE49-F238E27FC236}">
              <a16:creationId xmlns:a16="http://schemas.microsoft.com/office/drawing/2014/main" id="{4FDF1E3D-3B29-421E-B479-315310F38A68}"/>
            </a:ext>
          </a:extLst>
        </xdr:cNvPr>
        <xdr:cNvSpPr/>
      </xdr:nvSpPr>
      <xdr:spPr>
        <a:xfrm>
          <a:off x="11727180" y="3115818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7</xdr:col>
      <xdr:colOff>205740</xdr:colOff>
      <xdr:row>156</xdr:row>
      <xdr:rowOff>106680</xdr:rowOff>
    </xdr:from>
    <xdr:to>
      <xdr:col>7</xdr:col>
      <xdr:colOff>403860</xdr:colOff>
      <xdr:row>158</xdr:row>
      <xdr:rowOff>91440</xdr:rowOff>
    </xdr:to>
    <xdr:sp macro="" textlink="">
      <xdr:nvSpPr>
        <xdr:cNvPr id="19" name="Flecha: a la derecha 18">
          <a:extLst>
            <a:ext uri="{FF2B5EF4-FFF2-40B4-BE49-F238E27FC236}">
              <a16:creationId xmlns:a16="http://schemas.microsoft.com/office/drawing/2014/main" id="{2EC9BDF3-3506-48BE-9556-16C7A94F632A}"/>
            </a:ext>
          </a:extLst>
        </xdr:cNvPr>
        <xdr:cNvSpPr/>
      </xdr:nvSpPr>
      <xdr:spPr>
        <a:xfrm>
          <a:off x="5974080" y="2895600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 editAs="oneCell">
    <xdr:from>
      <xdr:col>13</xdr:col>
      <xdr:colOff>590817</xdr:colOff>
      <xdr:row>160</xdr:row>
      <xdr:rowOff>30480</xdr:rowOff>
    </xdr:from>
    <xdr:to>
      <xdr:col>18</xdr:col>
      <xdr:colOff>667285</xdr:colOff>
      <xdr:row>166</xdr:row>
      <xdr:rowOff>175260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D0426A4-5BD4-43A9-85D8-EC3D77209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2277" y="30319980"/>
          <a:ext cx="4892308" cy="1280160"/>
        </a:xfrm>
        <a:prstGeom prst="rect">
          <a:avLst/>
        </a:prstGeom>
      </xdr:spPr>
    </xdr:pic>
    <xdr:clientData/>
  </xdr:twoCellAnchor>
  <xdr:twoCellAnchor>
    <xdr:from>
      <xdr:col>13</xdr:col>
      <xdr:colOff>198120</xdr:colOff>
      <xdr:row>163</xdr:row>
      <xdr:rowOff>7620</xdr:rowOff>
    </xdr:from>
    <xdr:to>
      <xdr:col>13</xdr:col>
      <xdr:colOff>396240</xdr:colOff>
      <xdr:row>164</xdr:row>
      <xdr:rowOff>167640</xdr:rowOff>
    </xdr:to>
    <xdr:sp macro="" textlink="">
      <xdr:nvSpPr>
        <xdr:cNvPr id="21" name="Flecha: a la derecha 20">
          <a:extLst>
            <a:ext uri="{FF2B5EF4-FFF2-40B4-BE49-F238E27FC236}">
              <a16:creationId xmlns:a16="http://schemas.microsoft.com/office/drawing/2014/main" id="{5ED2FB2E-99F2-46E5-BCC6-AF9A7C75430D}"/>
            </a:ext>
          </a:extLst>
        </xdr:cNvPr>
        <xdr:cNvSpPr/>
      </xdr:nvSpPr>
      <xdr:spPr>
        <a:xfrm>
          <a:off x="11879580" y="30861000"/>
          <a:ext cx="198120" cy="3505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  <xdr:twoCellAnchor>
    <xdr:from>
      <xdr:col>9</xdr:col>
      <xdr:colOff>1859280</xdr:colOff>
      <xdr:row>6</xdr:row>
      <xdr:rowOff>91440</xdr:rowOff>
    </xdr:from>
    <xdr:to>
      <xdr:col>9</xdr:col>
      <xdr:colOff>2209800</xdr:colOff>
      <xdr:row>7</xdr:row>
      <xdr:rowOff>99060</xdr:rowOff>
    </xdr:to>
    <xdr:sp macro="" textlink="">
      <xdr:nvSpPr>
        <xdr:cNvPr id="25" name="Flecha: a la derecha 24">
          <a:extLst>
            <a:ext uri="{FF2B5EF4-FFF2-40B4-BE49-F238E27FC236}">
              <a16:creationId xmlns:a16="http://schemas.microsoft.com/office/drawing/2014/main" id="{C83FE043-C774-4CAE-B73F-3DD7585DBD2D}"/>
            </a:ext>
          </a:extLst>
        </xdr:cNvPr>
        <xdr:cNvSpPr/>
      </xdr:nvSpPr>
      <xdr:spPr>
        <a:xfrm rot="5400000">
          <a:off x="8968740" y="1584960"/>
          <a:ext cx="198120" cy="350520"/>
        </a:xfrm>
        <a:prstGeom prst="rightArrow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76"/>
  <sheetViews>
    <sheetView tabSelected="1" zoomScaleNormal="100" workbookViewId="0">
      <selection activeCell="H6" sqref="H6"/>
    </sheetView>
  </sheetViews>
  <sheetFormatPr baseColWidth="10" defaultColWidth="8.88671875" defaultRowHeight="14.4" x14ac:dyDescent="0.3"/>
  <cols>
    <col min="1" max="1" width="2.21875" customWidth="1"/>
    <col min="2" max="2" width="4.77734375" customWidth="1"/>
    <col min="3" max="3" width="7.33203125" customWidth="1"/>
    <col min="4" max="4" width="41.21875" customWidth="1"/>
    <col min="5" max="5" width="10.44140625" customWidth="1"/>
    <col min="6" max="6" width="10.33203125" customWidth="1"/>
    <col min="7" max="7" width="10" customWidth="1"/>
    <col min="9" max="9" width="7.33203125" customWidth="1"/>
    <col min="10" max="10" width="36.21875" customWidth="1"/>
    <col min="11" max="11" width="11.21875" customWidth="1"/>
    <col min="12" max="12" width="9.88671875" customWidth="1"/>
    <col min="13" max="13" width="10.44140625" customWidth="1"/>
    <col min="15" max="15" width="7.33203125" customWidth="1"/>
    <col min="16" max="16" width="36.21875" customWidth="1"/>
    <col min="19" max="19" width="10.44140625" customWidth="1"/>
    <col min="21" max="21" width="7.33203125" customWidth="1"/>
    <col min="22" max="22" width="36.21875" customWidth="1"/>
    <col min="25" max="25" width="10.44140625" customWidth="1"/>
    <col min="31" max="32" width="8.88671875" customWidth="1"/>
    <col min="33" max="33" width="44.44140625" hidden="1" customWidth="1"/>
    <col min="34" max="34" width="10.44140625" hidden="1" customWidth="1"/>
    <col min="35" max="35" width="9.5546875" hidden="1" customWidth="1"/>
  </cols>
  <sheetData>
    <row r="2" spans="1:35" ht="43.2" customHeight="1" x14ac:dyDescent="0.3">
      <c r="A2" s="191" t="s">
        <v>124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</row>
    <row r="3" spans="1:35" ht="21.6" customHeight="1" x14ac:dyDescent="0.3">
      <c r="A3" s="192" t="s">
        <v>127</v>
      </c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</row>
    <row r="5" spans="1:35" ht="15" thickBo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1:35" ht="15" thickBot="1" x14ac:dyDescent="0.35">
      <c r="B6" s="72">
        <v>0</v>
      </c>
      <c r="C6" s="108" t="s">
        <v>122</v>
      </c>
      <c r="D6" s="145"/>
      <c r="E6" s="119">
        <v>0</v>
      </c>
      <c r="F6" s="120"/>
      <c r="G6" s="121"/>
      <c r="H6" s="3"/>
      <c r="I6" s="193" t="s">
        <v>126</v>
      </c>
      <c r="J6" s="194"/>
      <c r="K6" s="194"/>
      <c r="L6" s="194"/>
      <c r="M6" s="19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15" thickBot="1" x14ac:dyDescent="0.35">
      <c r="A7" s="190"/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3"/>
      <c r="AH7" s="3"/>
      <c r="AI7" s="3"/>
    </row>
    <row r="8" spans="1:35" ht="15" thickBot="1" x14ac:dyDescent="0.35">
      <c r="B8" s="72">
        <v>1</v>
      </c>
      <c r="C8" s="108" t="s">
        <v>2</v>
      </c>
      <c r="D8" s="109"/>
      <c r="E8" s="119">
        <f>G11+G15</f>
        <v>0</v>
      </c>
      <c r="F8" s="120"/>
      <c r="G8" s="12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4"/>
      <c r="AH8" s="5"/>
      <c r="AI8" s="3"/>
    </row>
    <row r="9" spans="1:35" ht="15" thickBot="1" x14ac:dyDescent="0.35">
      <c r="B9" s="3"/>
      <c r="C9" s="6"/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4" t="s">
        <v>12</v>
      </c>
      <c r="AH9" s="5" t="s">
        <v>9</v>
      </c>
      <c r="AI9" s="3"/>
    </row>
    <row r="10" spans="1:35" ht="15" thickBot="1" x14ac:dyDescent="0.35">
      <c r="B10" s="3"/>
      <c r="C10" s="166" t="s">
        <v>87</v>
      </c>
      <c r="D10" s="167"/>
      <c r="E10" s="7" t="s">
        <v>9</v>
      </c>
      <c r="F10" s="7" t="s">
        <v>11</v>
      </c>
      <c r="G10" s="8" t="s">
        <v>22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9"/>
      <c r="AG10" s="10" t="s">
        <v>114</v>
      </c>
      <c r="AH10" s="5"/>
      <c r="AI10" s="3"/>
    </row>
    <row r="11" spans="1:35" x14ac:dyDescent="0.3">
      <c r="B11" s="3"/>
      <c r="C11" s="96" t="s">
        <v>114</v>
      </c>
      <c r="D11" s="80"/>
      <c r="E11" s="11">
        <f>VLOOKUP(C11,AG10:AH12,2,FALSE)</f>
        <v>0</v>
      </c>
      <c r="F11" s="11">
        <v>0</v>
      </c>
      <c r="G11" s="163">
        <f>(F11*E11)+(F12*E12)</f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9"/>
      <c r="AG11" s="10" t="s">
        <v>8</v>
      </c>
      <c r="AH11" s="12">
        <v>850</v>
      </c>
      <c r="AI11" s="3"/>
    </row>
    <row r="12" spans="1:35" ht="15" thickBot="1" x14ac:dyDescent="0.35">
      <c r="B12" s="3"/>
      <c r="C12" s="168" t="s">
        <v>114</v>
      </c>
      <c r="D12" s="169"/>
      <c r="E12" s="13">
        <f>VLOOKUP(C12,AG10:AH12,2,FALSE)</f>
        <v>0</v>
      </c>
      <c r="F12" s="13">
        <v>0</v>
      </c>
      <c r="G12" s="164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9"/>
      <c r="AG12" s="10" t="s">
        <v>10</v>
      </c>
      <c r="AH12" s="12">
        <v>600</v>
      </c>
      <c r="AI12" s="3"/>
    </row>
    <row r="13" spans="1:35" ht="15" thickBot="1" x14ac:dyDescent="0.35">
      <c r="B13" s="3"/>
      <c r="C13" s="2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/>
      <c r="AG13" s="10"/>
      <c r="AH13" s="12"/>
      <c r="AI13" s="3"/>
    </row>
    <row r="14" spans="1:35" ht="15" thickBot="1" x14ac:dyDescent="0.35">
      <c r="B14" s="3"/>
      <c r="C14" s="170" t="s">
        <v>88</v>
      </c>
      <c r="D14" s="171"/>
      <c r="E14" s="14" t="s">
        <v>9</v>
      </c>
      <c r="F14" s="14" t="s">
        <v>11</v>
      </c>
      <c r="G14" s="14" t="s">
        <v>22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9"/>
      <c r="AG14" s="4" t="s">
        <v>7</v>
      </c>
      <c r="AH14" s="5" t="s">
        <v>9</v>
      </c>
      <c r="AI14" s="3"/>
    </row>
    <row r="15" spans="1:35" x14ac:dyDescent="0.3">
      <c r="B15" s="3"/>
      <c r="C15" s="113" t="s">
        <v>115</v>
      </c>
      <c r="D15" s="114"/>
      <c r="E15" s="15">
        <f>VLOOKUP(C15,AG15:AH22,2,FALSE)</f>
        <v>0</v>
      </c>
      <c r="F15" s="15">
        <v>0</v>
      </c>
      <c r="G15" s="165">
        <f>((F15*E15)+(F16*E16)+(E17*F17)+(E18*F18)+(E19*F19)+(E20*F20))/2</f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9"/>
      <c r="AG15" s="10" t="s">
        <v>115</v>
      </c>
      <c r="AH15" s="5"/>
      <c r="AI15" s="3"/>
    </row>
    <row r="16" spans="1:35" x14ac:dyDescent="0.3">
      <c r="B16" s="3"/>
      <c r="C16" s="172" t="s">
        <v>115</v>
      </c>
      <c r="D16" s="173"/>
      <c r="E16" s="16">
        <f>VLOOKUP(C16,AG15:AH22,2,FALSE)</f>
        <v>0</v>
      </c>
      <c r="F16" s="16">
        <v>0</v>
      </c>
      <c r="G16" s="16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9"/>
      <c r="AG16" s="10" t="s">
        <v>13</v>
      </c>
      <c r="AH16" s="12">
        <v>350</v>
      </c>
      <c r="AI16" s="3"/>
    </row>
    <row r="17" spans="2:35" x14ac:dyDescent="0.3">
      <c r="B17" s="3"/>
      <c r="C17" s="172" t="s">
        <v>115</v>
      </c>
      <c r="D17" s="173"/>
      <c r="E17" s="16">
        <f>VLOOKUP(C17,AG15:AH22,2,FALSE)</f>
        <v>0</v>
      </c>
      <c r="F17" s="16">
        <v>0</v>
      </c>
      <c r="G17" s="16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10" t="s">
        <v>14</v>
      </c>
      <c r="AH17" s="12">
        <v>250</v>
      </c>
      <c r="AI17" s="3"/>
    </row>
    <row r="18" spans="2:35" x14ac:dyDescent="0.3">
      <c r="B18" s="3"/>
      <c r="C18" s="172" t="s">
        <v>115</v>
      </c>
      <c r="D18" s="173"/>
      <c r="E18" s="16">
        <f>VLOOKUP(C18,AG15:AH22,2,FALSE)</f>
        <v>0</v>
      </c>
      <c r="F18" s="16">
        <v>0</v>
      </c>
      <c r="G18" s="16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10" t="s">
        <v>15</v>
      </c>
      <c r="AH18" s="9">
        <v>250</v>
      </c>
      <c r="AI18" s="3"/>
    </row>
    <row r="19" spans="2:35" x14ac:dyDescent="0.3">
      <c r="B19" s="3"/>
      <c r="C19" s="172" t="s">
        <v>115</v>
      </c>
      <c r="D19" s="173"/>
      <c r="E19" s="16">
        <f>VLOOKUP(C19,AG15:AH22,2,FALSE)</f>
        <v>0</v>
      </c>
      <c r="F19" s="16">
        <v>0</v>
      </c>
      <c r="G19" s="16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10" t="s">
        <v>16</v>
      </c>
      <c r="AH19" s="9">
        <v>150</v>
      </c>
      <c r="AI19" s="3"/>
    </row>
    <row r="20" spans="2:35" ht="15" thickBot="1" x14ac:dyDescent="0.35">
      <c r="B20" s="3"/>
      <c r="C20" s="153" t="s">
        <v>115</v>
      </c>
      <c r="D20" s="154"/>
      <c r="E20" s="55">
        <f>VLOOKUP(C20,AG15:AH22,2,FALSE)</f>
        <v>0</v>
      </c>
      <c r="F20" s="55">
        <v>0</v>
      </c>
      <c r="G20" s="16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10" t="s">
        <v>17</v>
      </c>
      <c r="AH20" s="9">
        <v>150</v>
      </c>
      <c r="AI20" s="3"/>
    </row>
    <row r="21" spans="2:35" ht="15" thickBot="1" x14ac:dyDescent="0.35">
      <c r="B21" s="3"/>
      <c r="C21" s="2"/>
      <c r="D21" s="2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10" t="s">
        <v>17</v>
      </c>
      <c r="AH21" s="9">
        <v>150</v>
      </c>
      <c r="AI21" s="3"/>
    </row>
    <row r="22" spans="2:35" ht="15" thickBot="1" x14ac:dyDescent="0.35">
      <c r="B22" s="3"/>
      <c r="C22" s="108" t="s">
        <v>85</v>
      </c>
      <c r="D22" s="109"/>
      <c r="E22" s="78" t="s">
        <v>30</v>
      </c>
      <c r="F22" s="77"/>
      <c r="G22" s="79" t="s">
        <v>31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10" t="s">
        <v>84</v>
      </c>
      <c r="AH22" s="12">
        <v>35</v>
      </c>
      <c r="AI22" s="3"/>
    </row>
    <row r="23" spans="2:35" ht="15" thickBot="1" x14ac:dyDescent="0.35">
      <c r="B23" s="3"/>
      <c r="C23" s="161" t="s">
        <v>19</v>
      </c>
      <c r="D23" s="162"/>
      <c r="E23" s="1">
        <f>VLOOKUP(C23,AG25:AI28,2,FALSE)</f>
        <v>0</v>
      </c>
      <c r="F23" s="188">
        <f>VLOOKUP(C23,AG25:AI28,3,FALSE)</f>
        <v>0</v>
      </c>
      <c r="G23" s="18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10"/>
      <c r="AH23" s="3"/>
      <c r="AI23" s="3"/>
    </row>
    <row r="24" spans="2:35" ht="15" thickBot="1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 t="s">
        <v>18</v>
      </c>
      <c r="AH24" s="5" t="s">
        <v>9</v>
      </c>
      <c r="AI24" s="3"/>
    </row>
    <row r="25" spans="2:35" ht="15" thickBot="1" x14ac:dyDescent="0.35">
      <c r="B25" s="3"/>
      <c r="C25" s="108" t="s">
        <v>0</v>
      </c>
      <c r="D25" s="109"/>
      <c r="E25" s="158" t="s">
        <v>28</v>
      </c>
      <c r="F25" s="159"/>
      <c r="G25" s="16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10" t="s">
        <v>97</v>
      </c>
      <c r="AH25" s="5"/>
      <c r="AI25" s="3"/>
    </row>
    <row r="26" spans="2:35" ht="15" thickBot="1" x14ac:dyDescent="0.35">
      <c r="B26" s="3"/>
      <c r="C26" s="161" t="s">
        <v>116</v>
      </c>
      <c r="D26" s="162"/>
      <c r="E26" s="119">
        <f>VLOOKUP(C26,AG31:AH35,2,FALSE)</f>
        <v>0</v>
      </c>
      <c r="F26" s="120"/>
      <c r="G26" s="12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10" t="s">
        <v>19</v>
      </c>
      <c r="AH26" s="12">
        <f>E8*1/3</f>
        <v>0</v>
      </c>
      <c r="AI26" s="12">
        <f>E8*2/3</f>
        <v>0</v>
      </c>
    </row>
    <row r="27" spans="2:35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2"/>
      <c r="Q27" s="2"/>
      <c r="R27" s="2"/>
      <c r="S27" s="2"/>
      <c r="T27" s="2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10" t="s">
        <v>20</v>
      </c>
      <c r="AH27" s="12">
        <f>E8*1/4</f>
        <v>0</v>
      </c>
      <c r="AI27" s="12">
        <f>E8*3/4</f>
        <v>0</v>
      </c>
    </row>
    <row r="28" spans="2:35" ht="15" thickBot="1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10" t="s">
        <v>21</v>
      </c>
      <c r="AH28" s="12">
        <f>E8*1/5</f>
        <v>0</v>
      </c>
      <c r="AI28" s="12">
        <f>E8*4/5</f>
        <v>0</v>
      </c>
    </row>
    <row r="29" spans="2:35" ht="15" thickBot="1" x14ac:dyDescent="0.35">
      <c r="B29" s="3"/>
      <c r="C29" s="108" t="s">
        <v>1</v>
      </c>
      <c r="D29" s="145"/>
      <c r="E29" s="119" t="e">
        <f>E8/E26</f>
        <v>#DIV/0!</v>
      </c>
      <c r="F29" s="120"/>
      <c r="G29" s="12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spans="2:35" ht="15" thickBot="1" x14ac:dyDescent="0.35">
      <c r="B30" s="3"/>
      <c r="C30" s="156"/>
      <c r="D30" s="15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4" t="s">
        <v>0</v>
      </c>
      <c r="AH30" s="5" t="s">
        <v>23</v>
      </c>
      <c r="AI30" s="3"/>
    </row>
    <row r="31" spans="2:35" ht="15" thickBot="1" x14ac:dyDescent="0.35">
      <c r="B31" s="3"/>
      <c r="C31" s="174" t="s">
        <v>86</v>
      </c>
      <c r="D31" s="175"/>
      <c r="E31" s="119">
        <f>E32-E33</f>
        <v>0</v>
      </c>
      <c r="F31" s="120"/>
      <c r="G31" s="12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10" t="s">
        <v>116</v>
      </c>
      <c r="AH31" s="5"/>
      <c r="AI31" s="3"/>
    </row>
    <row r="32" spans="2:35" x14ac:dyDescent="0.3">
      <c r="B32" s="3"/>
      <c r="C32" s="113" t="s">
        <v>120</v>
      </c>
      <c r="D32" s="114"/>
      <c r="E32" s="113">
        <f>E6</f>
        <v>0</v>
      </c>
      <c r="F32" s="114"/>
      <c r="G32" s="115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10" t="s">
        <v>24</v>
      </c>
      <c r="AH32" s="12">
        <v>3600</v>
      </c>
      <c r="AI32" s="3"/>
    </row>
    <row r="33" spans="2:35" ht="15" thickBot="1" x14ac:dyDescent="0.35">
      <c r="B33" s="3"/>
      <c r="C33" s="153" t="s">
        <v>121</v>
      </c>
      <c r="D33" s="154"/>
      <c r="E33" s="153">
        <v>0</v>
      </c>
      <c r="F33" s="154"/>
      <c r="G33" s="155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10" t="s">
        <v>25</v>
      </c>
      <c r="AH33" s="12">
        <v>7200</v>
      </c>
      <c r="AI33" s="3"/>
    </row>
    <row r="34" spans="2:35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10" t="s">
        <v>26</v>
      </c>
      <c r="AH34" s="12">
        <v>10800</v>
      </c>
      <c r="AI34" s="3"/>
    </row>
    <row r="35" spans="2:35" ht="15" thickBot="1" x14ac:dyDescent="0.35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10" t="s">
        <v>27</v>
      </c>
      <c r="AH35" s="17">
        <v>14400</v>
      </c>
      <c r="AI35" s="3"/>
    </row>
    <row r="36" spans="2:35" ht="15" thickBot="1" x14ac:dyDescent="0.35">
      <c r="B36" s="72">
        <v>2</v>
      </c>
      <c r="C36" s="108" t="s">
        <v>90</v>
      </c>
      <c r="D36" s="145"/>
      <c r="E36" s="185" t="s">
        <v>96</v>
      </c>
      <c r="F36" s="186"/>
      <c r="G36" s="187"/>
      <c r="H36" s="3"/>
      <c r="I36" s="63"/>
      <c r="J36" s="63"/>
      <c r="K36" s="63"/>
      <c r="L36" s="63"/>
      <c r="M36" s="6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spans="2:35" x14ac:dyDescent="0.3">
      <c r="B37" s="3"/>
      <c r="C37" s="3"/>
      <c r="D37" s="3"/>
      <c r="E37" s="3"/>
      <c r="F37" s="3"/>
      <c r="G37" s="3"/>
      <c r="H37" s="3"/>
      <c r="I37" s="63"/>
      <c r="J37" s="63"/>
      <c r="K37" s="63"/>
      <c r="L37" s="63"/>
      <c r="M37" s="6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4" t="s">
        <v>29</v>
      </c>
      <c r="AH37" s="5"/>
      <c r="AI37" s="3"/>
    </row>
    <row r="38" spans="2:35" x14ac:dyDescent="0.3">
      <c r="B38" s="3"/>
      <c r="C38" s="3"/>
      <c r="D38" s="3"/>
      <c r="E38" s="3"/>
      <c r="F38" s="3"/>
      <c r="G38" s="3"/>
      <c r="H38" s="3"/>
      <c r="I38" s="63"/>
      <c r="J38" s="63"/>
      <c r="K38" s="63"/>
      <c r="L38" s="63"/>
      <c r="M38" s="6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10" t="s">
        <v>96</v>
      </c>
      <c r="AH38" s="5"/>
      <c r="AI38" s="3"/>
    </row>
    <row r="39" spans="2:35" x14ac:dyDescent="0.3">
      <c r="B39" s="3"/>
      <c r="C39" s="3"/>
      <c r="D39" s="3"/>
      <c r="E39" s="3"/>
      <c r="F39" s="3"/>
      <c r="G39" s="3"/>
      <c r="H39" s="3"/>
      <c r="I39" s="63"/>
      <c r="J39" s="63"/>
      <c r="K39" s="63"/>
      <c r="L39" s="63"/>
      <c r="M39" s="6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10" t="s">
        <v>34</v>
      </c>
      <c r="AH39" s="12"/>
      <c r="AI39" s="3"/>
    </row>
    <row r="40" spans="2:35" x14ac:dyDescent="0.3">
      <c r="B40" s="3"/>
      <c r="C40" s="3"/>
      <c r="D40" s="3"/>
      <c r="E40" s="3"/>
      <c r="F40" s="3"/>
      <c r="G40" s="3"/>
      <c r="H40" s="3"/>
      <c r="I40" s="63"/>
      <c r="J40" s="63"/>
      <c r="K40" s="63"/>
      <c r="L40" s="63"/>
      <c r="M40" s="6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10" t="s">
        <v>35</v>
      </c>
      <c r="AH40" s="12"/>
      <c r="AI40" s="3"/>
    </row>
    <row r="41" spans="2:35" x14ac:dyDescent="0.3">
      <c r="B41" s="3"/>
      <c r="C41" s="3"/>
      <c r="D41" s="3"/>
      <c r="E41" s="3"/>
      <c r="F41" s="3"/>
      <c r="G41" s="3"/>
      <c r="H41" s="3"/>
      <c r="I41" s="63"/>
      <c r="J41" s="63"/>
      <c r="K41" s="63"/>
      <c r="L41" s="63"/>
      <c r="M41" s="6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10" t="s">
        <v>36</v>
      </c>
      <c r="AH41" s="12"/>
      <c r="AI41" s="3"/>
    </row>
    <row r="42" spans="2:35" x14ac:dyDescent="0.3">
      <c r="B42" s="3"/>
      <c r="C42" s="3"/>
      <c r="D42" s="3"/>
      <c r="E42" s="3"/>
      <c r="F42" s="3"/>
      <c r="G42" s="3"/>
      <c r="H42" s="3"/>
      <c r="I42" s="63"/>
      <c r="J42" s="63"/>
      <c r="K42" s="63"/>
      <c r="L42" s="63"/>
      <c r="M42" s="6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10"/>
      <c r="AH42" s="17"/>
      <c r="AI42" s="3"/>
    </row>
    <row r="43" spans="2:35" x14ac:dyDescent="0.3">
      <c r="B43" s="3"/>
      <c r="C43" s="3"/>
      <c r="D43" s="3"/>
      <c r="E43" s="3"/>
      <c r="F43" s="3"/>
      <c r="G43" s="3"/>
      <c r="H43" s="3"/>
      <c r="I43" s="63"/>
      <c r="J43" s="63"/>
      <c r="K43" s="63"/>
      <c r="L43" s="63"/>
      <c r="M43" s="6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4" t="s">
        <v>37</v>
      </c>
      <c r="AH43" s="3"/>
      <c r="AI43" s="3"/>
    </row>
    <row r="44" spans="2:35" x14ac:dyDescent="0.3">
      <c r="B44" s="3"/>
      <c r="C44" s="3"/>
      <c r="D44" s="3"/>
      <c r="E44" s="3"/>
      <c r="F44" s="3"/>
      <c r="G44" s="3"/>
      <c r="H44" s="3"/>
      <c r="I44" s="63"/>
      <c r="J44" s="63"/>
      <c r="K44" s="63"/>
      <c r="L44" s="63"/>
      <c r="M44" s="6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10" t="s">
        <v>95</v>
      </c>
      <c r="AH44" s="3"/>
      <c r="AI44" s="3"/>
    </row>
    <row r="45" spans="2:35" ht="15" thickBot="1" x14ac:dyDescent="0.35">
      <c r="B45" s="3"/>
      <c r="C45" s="3"/>
      <c r="D45" s="3"/>
      <c r="E45" s="3"/>
      <c r="F45" s="3"/>
      <c r="G45" s="3"/>
      <c r="H45" s="3"/>
      <c r="I45" s="63"/>
      <c r="J45" s="63"/>
      <c r="K45" s="63"/>
      <c r="L45" s="63"/>
      <c r="M45" s="6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10" t="s">
        <v>34</v>
      </c>
      <c r="AH45" s="3"/>
      <c r="AI45" s="3"/>
    </row>
    <row r="46" spans="2:35" x14ac:dyDescent="0.3">
      <c r="B46" s="3"/>
      <c r="C46" s="3"/>
      <c r="D46" s="3"/>
      <c r="E46" s="3"/>
      <c r="F46" s="3"/>
      <c r="G46" s="3"/>
      <c r="H46" s="3"/>
      <c r="I46" s="60"/>
      <c r="J46" s="61"/>
      <c r="K46" s="61"/>
      <c r="L46" s="61"/>
      <c r="M46" s="6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10" t="s">
        <v>35</v>
      </c>
      <c r="AH46" s="3"/>
      <c r="AI46" s="3"/>
    </row>
    <row r="47" spans="2:35" x14ac:dyDescent="0.3">
      <c r="B47" s="3"/>
      <c r="C47" s="3"/>
      <c r="D47" s="3"/>
      <c r="E47" s="3"/>
      <c r="F47" s="3"/>
      <c r="G47" s="3"/>
      <c r="H47" s="3"/>
      <c r="I47" s="49"/>
      <c r="J47" s="63"/>
      <c r="K47" s="63"/>
      <c r="L47" s="63"/>
      <c r="M47" s="64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10" t="s">
        <v>36</v>
      </c>
      <c r="AH47" s="3"/>
      <c r="AI47" s="3"/>
    </row>
    <row r="48" spans="2:35" x14ac:dyDescent="0.3">
      <c r="B48" s="3"/>
      <c r="C48" s="3"/>
      <c r="D48" s="3"/>
      <c r="E48" s="3"/>
      <c r="F48" s="3"/>
      <c r="G48" s="3"/>
      <c r="H48" s="3"/>
      <c r="I48" s="49"/>
      <c r="J48" s="63"/>
      <c r="K48" s="63"/>
      <c r="L48" s="63"/>
      <c r="M48" s="64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10" t="s">
        <v>38</v>
      </c>
      <c r="AH48" s="3"/>
      <c r="AI48" s="3"/>
    </row>
    <row r="49" spans="2:35" x14ac:dyDescent="0.3">
      <c r="B49" s="3"/>
      <c r="C49" s="3"/>
      <c r="D49" s="3"/>
      <c r="E49" s="3"/>
      <c r="F49" s="3"/>
      <c r="G49" s="3"/>
      <c r="H49" s="3"/>
      <c r="I49" s="49"/>
      <c r="J49" s="63"/>
      <c r="K49" s="63"/>
      <c r="L49" s="63"/>
      <c r="M49" s="64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spans="2:35" ht="15" thickBot="1" x14ac:dyDescent="0.35">
      <c r="B50" s="3"/>
      <c r="C50" s="3"/>
      <c r="D50" s="3"/>
      <c r="E50" s="3"/>
      <c r="F50" s="3"/>
      <c r="G50" s="3"/>
      <c r="H50" s="3"/>
      <c r="I50" s="49"/>
      <c r="J50" s="63"/>
      <c r="K50" s="63"/>
      <c r="L50" s="63"/>
      <c r="M50" s="64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18" t="s">
        <v>39</v>
      </c>
      <c r="AH50" s="18"/>
      <c r="AI50" s="3"/>
    </row>
    <row r="51" spans="2:35" ht="15" thickBot="1" x14ac:dyDescent="0.35">
      <c r="B51" s="72">
        <v>3</v>
      </c>
      <c r="C51" s="174" t="s">
        <v>91</v>
      </c>
      <c r="D51" s="175"/>
      <c r="E51" s="175"/>
      <c r="F51" s="175"/>
      <c r="G51" s="181"/>
      <c r="H51" s="3"/>
      <c r="I51" s="49"/>
      <c r="J51" s="63"/>
      <c r="K51" s="63"/>
      <c r="L51" s="63"/>
      <c r="M51" s="64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10" t="s">
        <v>112</v>
      </c>
      <c r="AH51" s="5"/>
      <c r="AI51" s="3"/>
    </row>
    <row r="52" spans="2:35" ht="14.4" customHeight="1" thickBot="1" x14ac:dyDescent="0.35">
      <c r="B52" s="3"/>
      <c r="C52" s="176" t="s">
        <v>32</v>
      </c>
      <c r="D52" s="177"/>
      <c r="E52" s="119" t="e">
        <f>E29*60</f>
        <v>#DIV/0!</v>
      </c>
      <c r="F52" s="120"/>
      <c r="G52" s="121"/>
      <c r="H52" s="3"/>
      <c r="I52" s="49"/>
      <c r="J52" s="63"/>
      <c r="K52" s="63"/>
      <c r="L52" s="63"/>
      <c r="M52" s="64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19" t="s">
        <v>40</v>
      </c>
      <c r="AH52" s="12">
        <v>0.27</v>
      </c>
      <c r="AI52" s="3"/>
    </row>
    <row r="53" spans="2:35" ht="15" thickBot="1" x14ac:dyDescent="0.35">
      <c r="B53" s="3"/>
      <c r="C53" s="182"/>
      <c r="D53" s="183"/>
      <c r="E53" s="183"/>
      <c r="F53" s="183"/>
      <c r="G53" s="184"/>
      <c r="H53" s="3"/>
      <c r="I53" s="49"/>
      <c r="J53" s="63"/>
      <c r="K53" s="63"/>
      <c r="L53" s="63"/>
      <c r="M53" s="64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20" t="s">
        <v>41</v>
      </c>
      <c r="AH53" s="12">
        <v>0.27</v>
      </c>
      <c r="AI53" s="3"/>
    </row>
    <row r="54" spans="2:35" ht="15" thickBot="1" x14ac:dyDescent="0.35">
      <c r="B54" s="3"/>
      <c r="C54" s="176" t="s">
        <v>3</v>
      </c>
      <c r="D54" s="177"/>
      <c r="E54" s="119">
        <f>E55+E56</f>
        <v>0</v>
      </c>
      <c r="F54" s="120"/>
      <c r="G54" s="121"/>
      <c r="H54" s="3"/>
      <c r="I54" s="49"/>
      <c r="J54" s="63"/>
      <c r="K54" s="63"/>
      <c r="L54" s="63"/>
      <c r="M54" s="64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20" t="s">
        <v>42</v>
      </c>
      <c r="AH54" s="21">
        <v>0.36</v>
      </c>
      <c r="AI54" s="3"/>
    </row>
    <row r="55" spans="2:35" x14ac:dyDescent="0.3">
      <c r="B55" s="3"/>
      <c r="C55" s="113" t="s">
        <v>125</v>
      </c>
      <c r="D55" s="114"/>
      <c r="E55" s="113">
        <v>0</v>
      </c>
      <c r="F55" s="114"/>
      <c r="G55" s="115"/>
      <c r="H55" s="3"/>
      <c r="I55" s="49"/>
      <c r="J55" s="63"/>
      <c r="K55" s="63"/>
      <c r="L55" s="63"/>
      <c r="M55" s="64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20" t="s">
        <v>43</v>
      </c>
      <c r="AH55" s="9">
        <v>0.44</v>
      </c>
      <c r="AI55" s="3"/>
    </row>
    <row r="56" spans="2:35" ht="15" thickBot="1" x14ac:dyDescent="0.35">
      <c r="B56" s="3"/>
      <c r="C56" s="153" t="s">
        <v>33</v>
      </c>
      <c r="D56" s="154"/>
      <c r="E56" s="153">
        <f>E55*5/100</f>
        <v>0</v>
      </c>
      <c r="F56" s="154"/>
      <c r="G56" s="155"/>
      <c r="H56" s="3"/>
      <c r="I56" s="49"/>
      <c r="J56" s="63"/>
      <c r="K56" s="63"/>
      <c r="L56" s="63"/>
      <c r="M56" s="64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20" t="s">
        <v>44</v>
      </c>
      <c r="AH56" s="9">
        <v>0.53</v>
      </c>
      <c r="AI56" s="3"/>
    </row>
    <row r="57" spans="2:35" ht="14.4" customHeight="1" x14ac:dyDescent="0.3">
      <c r="B57" s="3"/>
      <c r="C57" s="3"/>
      <c r="D57" s="3"/>
      <c r="E57" s="3"/>
      <c r="F57" s="3"/>
      <c r="G57" s="3"/>
      <c r="H57" s="3"/>
      <c r="I57" s="49"/>
      <c r="J57" s="63"/>
      <c r="K57" s="63"/>
      <c r="L57" s="63"/>
      <c r="M57" s="64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19" t="s">
        <v>46</v>
      </c>
      <c r="AH57" s="9">
        <v>0.62</v>
      </c>
      <c r="AI57" s="3"/>
    </row>
    <row r="58" spans="2:35" ht="14.4" customHeight="1" thickBot="1" x14ac:dyDescent="0.35">
      <c r="B58" s="3"/>
      <c r="C58" s="3"/>
      <c r="D58" s="3"/>
      <c r="E58" s="3"/>
      <c r="F58" s="3"/>
      <c r="G58" s="3"/>
      <c r="H58" s="3"/>
      <c r="I58" s="52"/>
      <c r="J58" s="65"/>
      <c r="K58" s="65"/>
      <c r="L58" s="65"/>
      <c r="M58" s="66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22"/>
      <c r="AB58" s="3"/>
      <c r="AC58" s="3"/>
      <c r="AD58" s="3"/>
      <c r="AE58" s="3"/>
      <c r="AF58" s="3"/>
      <c r="AG58" s="25" t="s">
        <v>45</v>
      </c>
      <c r="AH58" s="9">
        <v>0.62</v>
      </c>
      <c r="AI58" s="3"/>
    </row>
    <row r="59" spans="2:35" x14ac:dyDescent="0.3">
      <c r="B59" s="3"/>
      <c r="C59" s="156"/>
      <c r="D59" s="156"/>
      <c r="E59" s="156"/>
      <c r="F59" s="156"/>
      <c r="G59" s="156"/>
      <c r="H59" s="3"/>
      <c r="I59" s="63"/>
      <c r="J59" s="63"/>
      <c r="K59" s="63"/>
      <c r="L59" s="63"/>
      <c r="M59" s="6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22"/>
      <c r="AB59" s="3"/>
      <c r="AC59" s="3"/>
      <c r="AD59" s="3"/>
      <c r="AE59" s="3"/>
      <c r="AF59" s="3"/>
      <c r="AG59" s="25"/>
      <c r="AH59" s="26"/>
      <c r="AI59" s="3"/>
    </row>
    <row r="60" spans="2:35" ht="14.4" customHeight="1" x14ac:dyDescent="0.3">
      <c r="B60" s="3"/>
      <c r="C60" s="3"/>
      <c r="D60" s="3"/>
      <c r="E60" s="3"/>
      <c r="F60" s="3"/>
      <c r="G60" s="3"/>
      <c r="H60" s="3"/>
      <c r="I60" s="63"/>
      <c r="J60" s="63"/>
      <c r="K60" s="63"/>
      <c r="L60" s="63"/>
      <c r="M60" s="6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22"/>
      <c r="AB60" s="3"/>
      <c r="AC60" s="3"/>
      <c r="AD60" s="3"/>
      <c r="AE60" s="3"/>
      <c r="AF60" s="3"/>
      <c r="AG60" s="4" t="s">
        <v>53</v>
      </c>
      <c r="AH60" s="3"/>
      <c r="AI60" s="3"/>
    </row>
    <row r="61" spans="2:35" ht="15" thickBot="1" x14ac:dyDescent="0.3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22"/>
      <c r="AB61" s="3"/>
      <c r="AC61" s="3"/>
      <c r="AD61" s="3"/>
      <c r="AE61" s="3"/>
      <c r="AF61" s="3"/>
      <c r="AG61" s="10" t="s">
        <v>99</v>
      </c>
      <c r="AH61" s="3"/>
      <c r="AI61" s="3"/>
    </row>
    <row r="62" spans="2:35" ht="15" thickBot="1" x14ac:dyDescent="0.35">
      <c r="B62" s="72">
        <v>4</v>
      </c>
      <c r="C62" s="108" t="s">
        <v>100</v>
      </c>
      <c r="D62" s="145"/>
      <c r="E62" s="178" t="s">
        <v>95</v>
      </c>
      <c r="F62" s="179"/>
      <c r="G62" s="180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22"/>
      <c r="AB62" s="3"/>
      <c r="AC62" s="3"/>
      <c r="AD62" s="3"/>
      <c r="AE62" s="3"/>
      <c r="AF62" s="3"/>
      <c r="AG62" s="10" t="s">
        <v>117</v>
      </c>
      <c r="AH62" s="3"/>
      <c r="AI62" s="3"/>
    </row>
    <row r="63" spans="2:35" ht="14.4" customHeight="1" x14ac:dyDescent="0.3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22"/>
      <c r="AB63" s="3"/>
      <c r="AC63" s="3"/>
      <c r="AD63" s="3"/>
      <c r="AE63" s="3"/>
      <c r="AF63" s="3"/>
      <c r="AG63" s="10" t="s">
        <v>35</v>
      </c>
      <c r="AH63" s="3"/>
      <c r="AI63" s="3"/>
    </row>
    <row r="64" spans="2:35" x14ac:dyDescent="0.3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2"/>
      <c r="AB64" s="3"/>
      <c r="AC64" s="3"/>
      <c r="AD64" s="3"/>
      <c r="AE64" s="3"/>
      <c r="AF64" s="3"/>
      <c r="AG64" s="10" t="s">
        <v>36</v>
      </c>
      <c r="AH64" s="3"/>
      <c r="AI64" s="3"/>
    </row>
    <row r="65" spans="2:35" ht="15" thickBot="1" x14ac:dyDescent="0.3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22"/>
      <c r="AB65" s="3"/>
      <c r="AC65" s="3"/>
      <c r="AD65" s="3"/>
      <c r="AE65" s="3"/>
      <c r="AF65" s="3"/>
      <c r="AG65" s="10" t="s">
        <v>38</v>
      </c>
      <c r="AH65" s="3"/>
      <c r="AI65" s="3"/>
    </row>
    <row r="66" spans="2:35" ht="15" thickBot="1" x14ac:dyDescent="0.35">
      <c r="B66" s="72">
        <v>5</v>
      </c>
      <c r="C66" s="108" t="s">
        <v>89</v>
      </c>
      <c r="D66" s="109"/>
      <c r="E66" s="109"/>
      <c r="F66" s="109"/>
      <c r="G66" s="73"/>
      <c r="H66" s="3"/>
      <c r="I66" s="108" t="s">
        <v>94</v>
      </c>
      <c r="J66" s="109"/>
      <c r="K66" s="109"/>
      <c r="L66" s="74"/>
      <c r="M66" s="75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22"/>
      <c r="AB66" s="3"/>
      <c r="AC66" s="3"/>
      <c r="AD66" s="3"/>
      <c r="AE66" s="3"/>
      <c r="AF66" s="3"/>
      <c r="AG66" s="10" t="s">
        <v>54</v>
      </c>
      <c r="AH66" s="3"/>
      <c r="AI66" s="3"/>
    </row>
    <row r="67" spans="2:35" x14ac:dyDescent="0.3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22"/>
      <c r="AB67" s="3"/>
      <c r="AC67" s="3"/>
      <c r="AD67" s="3"/>
      <c r="AE67" s="2"/>
      <c r="AF67" s="3"/>
      <c r="AG67" s="10" t="s">
        <v>55</v>
      </c>
      <c r="AH67" s="3"/>
      <c r="AI67" s="3"/>
    </row>
    <row r="68" spans="2:35" x14ac:dyDescent="0.3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22"/>
      <c r="AB68" s="3"/>
      <c r="AC68" s="3"/>
      <c r="AD68" s="3"/>
      <c r="AE68" s="3"/>
      <c r="AF68" s="2"/>
      <c r="AG68" s="10" t="s">
        <v>73</v>
      </c>
      <c r="AH68" s="3"/>
      <c r="AI68" s="3"/>
    </row>
    <row r="69" spans="2:35" x14ac:dyDescent="0.3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22"/>
      <c r="AB69" s="3"/>
      <c r="AC69" s="3"/>
      <c r="AD69" s="3"/>
      <c r="AE69" s="3"/>
      <c r="AF69" s="3"/>
      <c r="AG69" s="10" t="s">
        <v>74</v>
      </c>
      <c r="AH69" s="3"/>
      <c r="AI69" s="3"/>
    </row>
    <row r="70" spans="2:35" x14ac:dyDescent="0.3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22"/>
      <c r="AB70" s="3"/>
      <c r="AC70" s="3"/>
      <c r="AD70" s="3"/>
      <c r="AE70" s="3"/>
      <c r="AF70" s="3"/>
      <c r="AG70" s="10" t="s">
        <v>75</v>
      </c>
      <c r="AH70" s="3"/>
      <c r="AI70" s="3"/>
    </row>
    <row r="71" spans="2:35" x14ac:dyDescent="0.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22"/>
      <c r="AA71" s="22"/>
      <c r="AB71" s="3"/>
      <c r="AC71" s="3"/>
      <c r="AD71" s="3"/>
      <c r="AE71" s="3"/>
      <c r="AF71" s="3"/>
      <c r="AG71" s="3"/>
      <c r="AH71" s="3"/>
      <c r="AI71" s="3"/>
    </row>
    <row r="72" spans="2:35" x14ac:dyDescent="0.3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2"/>
      <c r="AA72" s="22"/>
      <c r="AB72" s="3"/>
      <c r="AC72" s="3"/>
      <c r="AD72" s="3"/>
      <c r="AE72" s="3"/>
      <c r="AF72" s="3"/>
      <c r="AG72" s="4" t="s">
        <v>78</v>
      </c>
      <c r="AH72" s="3"/>
      <c r="AI72" s="3"/>
    </row>
    <row r="73" spans="2:35" x14ac:dyDescent="0.3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22"/>
      <c r="AA73" s="22"/>
      <c r="AB73" s="3"/>
      <c r="AC73" s="3"/>
      <c r="AD73" s="3"/>
      <c r="AE73" s="3"/>
      <c r="AF73" s="3"/>
      <c r="AG73" s="10" t="s">
        <v>113</v>
      </c>
      <c r="AH73" s="3"/>
      <c r="AI73" s="3"/>
    </row>
    <row r="74" spans="2:35" x14ac:dyDescent="0.3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22"/>
      <c r="AA74" s="22"/>
      <c r="AB74" s="3"/>
      <c r="AC74" s="3"/>
      <c r="AD74" s="3"/>
      <c r="AE74" s="3"/>
      <c r="AF74" s="3"/>
      <c r="AG74" s="10" t="s">
        <v>79</v>
      </c>
      <c r="AH74" s="3"/>
      <c r="AI74" s="3"/>
    </row>
    <row r="75" spans="2:35" x14ac:dyDescent="0.3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22"/>
      <c r="AA75" s="22"/>
      <c r="AB75" s="3"/>
      <c r="AC75" s="3"/>
      <c r="AD75" s="3"/>
      <c r="AE75" s="3"/>
      <c r="AF75" s="3"/>
      <c r="AG75" s="10" t="s">
        <v>80</v>
      </c>
      <c r="AH75" s="3"/>
      <c r="AI75" s="3"/>
    </row>
    <row r="76" spans="2:35" x14ac:dyDescent="0.3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22"/>
      <c r="AA76" s="22"/>
      <c r="AB76" s="3"/>
      <c r="AC76" s="3"/>
      <c r="AD76" s="3"/>
      <c r="AE76" s="3"/>
      <c r="AF76" s="3"/>
      <c r="AG76" s="10" t="s">
        <v>81</v>
      </c>
      <c r="AH76" s="3"/>
      <c r="AI76" s="3"/>
    </row>
    <row r="77" spans="2:35" x14ac:dyDescent="0.3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22"/>
      <c r="AA77" s="22"/>
      <c r="AB77" s="3"/>
      <c r="AC77" s="3"/>
      <c r="AD77" s="3"/>
      <c r="AE77" s="3"/>
      <c r="AF77" s="3"/>
      <c r="AG77" s="10"/>
      <c r="AH77" s="3"/>
      <c r="AI77" s="3"/>
    </row>
    <row r="78" spans="2:35" x14ac:dyDescent="0.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22"/>
      <c r="AA78" s="22"/>
      <c r="AB78" s="3"/>
      <c r="AC78" s="3"/>
      <c r="AD78" s="3"/>
      <c r="AE78" s="3"/>
      <c r="AF78" s="3"/>
      <c r="AG78" s="4" t="s">
        <v>77</v>
      </c>
      <c r="AH78" s="3"/>
      <c r="AI78" s="3"/>
    </row>
    <row r="79" spans="2:35" x14ac:dyDescent="0.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22"/>
      <c r="AA79" s="22"/>
      <c r="AB79" s="2"/>
      <c r="AC79" s="2"/>
      <c r="AD79" s="3"/>
      <c r="AE79" s="3"/>
      <c r="AF79" s="3"/>
      <c r="AG79" s="10" t="s">
        <v>101</v>
      </c>
      <c r="AH79" s="3"/>
      <c r="AI79" s="3"/>
    </row>
    <row r="80" spans="2:35" x14ac:dyDescent="0.3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22"/>
      <c r="AA80" s="22"/>
      <c r="AB80" s="3"/>
      <c r="AC80" s="3"/>
      <c r="AD80" s="3"/>
      <c r="AE80" s="3"/>
      <c r="AF80" s="3"/>
      <c r="AG80" s="10" t="s">
        <v>34</v>
      </c>
      <c r="AH80" s="3"/>
      <c r="AI80" s="3"/>
    </row>
    <row r="81" spans="2:35" x14ac:dyDescent="0.3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22"/>
      <c r="AA81" s="22"/>
      <c r="AB81" s="3"/>
      <c r="AC81" s="3"/>
      <c r="AD81" s="3"/>
      <c r="AE81" s="3"/>
      <c r="AF81" s="3"/>
      <c r="AG81" s="10" t="s">
        <v>35</v>
      </c>
      <c r="AH81" s="3"/>
      <c r="AI81" s="3"/>
    </row>
    <row r="82" spans="2:35" x14ac:dyDescent="0.3">
      <c r="B82" s="3"/>
      <c r="C82" s="157" t="s">
        <v>89</v>
      </c>
      <c r="D82" s="157"/>
      <c r="E82" s="157"/>
      <c r="F82" s="157"/>
      <c r="G82" s="71"/>
      <c r="H82" s="67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22"/>
      <c r="AA82" s="22"/>
      <c r="AB82" s="3"/>
      <c r="AC82" s="3"/>
      <c r="AD82" s="3"/>
      <c r="AE82" s="3"/>
      <c r="AF82" s="3"/>
      <c r="AG82" s="10" t="s">
        <v>36</v>
      </c>
      <c r="AH82" s="3"/>
      <c r="AI82" s="3"/>
    </row>
    <row r="83" spans="2:35" ht="15" thickBot="1" x14ac:dyDescent="0.35">
      <c r="B83" s="3"/>
      <c r="C83" s="6"/>
      <c r="D83" s="6"/>
      <c r="E83" s="3"/>
      <c r="F83" s="3"/>
      <c r="G83" s="3"/>
      <c r="H83" s="3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3"/>
      <c r="AC83" s="3"/>
      <c r="AD83" s="3"/>
      <c r="AE83" s="3"/>
      <c r="AF83" s="3"/>
      <c r="AG83" s="10" t="s">
        <v>38</v>
      </c>
      <c r="AH83" s="3"/>
      <c r="AI83" s="3"/>
    </row>
    <row r="84" spans="2:35" ht="14.4" customHeight="1" thickBot="1" x14ac:dyDescent="0.35">
      <c r="B84" s="3"/>
      <c r="C84" s="147" t="s">
        <v>4</v>
      </c>
      <c r="D84" s="148"/>
      <c r="E84" s="152"/>
      <c r="F84" s="23" t="s">
        <v>83</v>
      </c>
      <c r="G84" s="69" t="s">
        <v>92</v>
      </c>
      <c r="H84" s="26"/>
      <c r="I84" s="147" t="s">
        <v>5</v>
      </c>
      <c r="J84" s="148"/>
      <c r="K84" s="148"/>
      <c r="L84" s="24" t="s">
        <v>83</v>
      </c>
      <c r="M84" s="70" t="s">
        <v>93</v>
      </c>
      <c r="N84" s="26"/>
      <c r="O84" s="147" t="s">
        <v>6</v>
      </c>
      <c r="P84" s="148"/>
      <c r="Q84" s="148"/>
      <c r="R84" s="24" t="s">
        <v>83</v>
      </c>
      <c r="S84" s="70" t="s">
        <v>93</v>
      </c>
      <c r="T84" s="26"/>
      <c r="U84" s="147" t="s">
        <v>47</v>
      </c>
      <c r="V84" s="148"/>
      <c r="W84" s="148"/>
      <c r="X84" s="24" t="s">
        <v>83</v>
      </c>
      <c r="Y84" s="70" t="s">
        <v>93</v>
      </c>
      <c r="Z84" s="22"/>
      <c r="AA84" s="22"/>
      <c r="AB84" s="3"/>
      <c r="AC84" s="3"/>
      <c r="AD84" s="3"/>
      <c r="AE84" s="3"/>
      <c r="AF84" s="3"/>
      <c r="AG84" s="10" t="s">
        <v>54</v>
      </c>
      <c r="AH84" s="3"/>
      <c r="AI84" s="3"/>
    </row>
    <row r="85" spans="2:35" ht="14.4" customHeight="1" x14ac:dyDescent="0.3">
      <c r="B85" s="149" t="s">
        <v>109</v>
      </c>
      <c r="C85" s="88" t="s">
        <v>112</v>
      </c>
      <c r="D85" s="89"/>
      <c r="E85" s="104">
        <f>VLOOKUP(C85,AG51:AH58,2,FALSE)</f>
        <v>0</v>
      </c>
      <c r="F85" s="82">
        <f>SUM(E85:E87)</f>
        <v>0</v>
      </c>
      <c r="G85" s="105" t="s">
        <v>99</v>
      </c>
      <c r="H85" s="26"/>
      <c r="I85" s="88" t="s">
        <v>112</v>
      </c>
      <c r="J85" s="103"/>
      <c r="K85" s="104">
        <f>VLOOKUP(I85,AG51:AH58,2,FALSE)</f>
        <v>0</v>
      </c>
      <c r="L85" s="82">
        <f>SUM(K85:K87)</f>
        <v>0</v>
      </c>
      <c r="M85" s="85" t="s">
        <v>99</v>
      </c>
      <c r="N85" s="26"/>
      <c r="O85" s="88" t="s">
        <v>112</v>
      </c>
      <c r="P85" s="89"/>
      <c r="Q85" s="80">
        <f>VLOOKUP(O85,AG51:AH58,2,FALSE)</f>
        <v>0</v>
      </c>
      <c r="R85" s="82">
        <f>SUM(Q85:Q87)</f>
        <v>0</v>
      </c>
      <c r="S85" s="85" t="s">
        <v>99</v>
      </c>
      <c r="T85" s="26"/>
      <c r="U85" s="88" t="s">
        <v>112</v>
      </c>
      <c r="V85" s="89"/>
      <c r="W85" s="80">
        <f>VLOOKUP(U85,AG51:AH58,2,FALSE)</f>
        <v>0</v>
      </c>
      <c r="X85" s="82">
        <f>SUM(W85:W87)</f>
        <v>0</v>
      </c>
      <c r="Y85" s="85" t="s">
        <v>99</v>
      </c>
      <c r="Z85" s="22"/>
      <c r="AA85" s="22"/>
      <c r="AB85" s="3"/>
      <c r="AC85" s="3"/>
      <c r="AD85" s="3"/>
      <c r="AE85" s="3"/>
      <c r="AF85" s="3"/>
      <c r="AG85" s="10" t="s">
        <v>55</v>
      </c>
      <c r="AH85" s="3"/>
      <c r="AI85" s="3"/>
    </row>
    <row r="86" spans="2:35" ht="14.4" customHeight="1" thickBot="1" x14ac:dyDescent="0.35">
      <c r="B86" s="150"/>
      <c r="C86" s="90"/>
      <c r="D86" s="91"/>
      <c r="E86" s="102"/>
      <c r="F86" s="83"/>
      <c r="G86" s="106"/>
      <c r="H86" s="26"/>
      <c r="I86" s="90"/>
      <c r="J86" s="95"/>
      <c r="K86" s="102"/>
      <c r="L86" s="83"/>
      <c r="M86" s="86"/>
      <c r="N86" s="26"/>
      <c r="O86" s="90"/>
      <c r="P86" s="91"/>
      <c r="Q86" s="81"/>
      <c r="R86" s="83"/>
      <c r="S86" s="86"/>
      <c r="T86" s="26"/>
      <c r="U86" s="90"/>
      <c r="V86" s="91"/>
      <c r="W86" s="81"/>
      <c r="X86" s="83"/>
      <c r="Y86" s="86"/>
      <c r="Z86" s="22"/>
      <c r="AA86" s="22"/>
      <c r="AB86" s="3"/>
      <c r="AC86" s="3"/>
      <c r="AD86" s="3"/>
      <c r="AE86" s="3"/>
      <c r="AF86" s="3"/>
      <c r="AG86" s="10" t="s">
        <v>73</v>
      </c>
      <c r="AH86" s="3"/>
      <c r="AI86" s="3"/>
    </row>
    <row r="87" spans="2:35" x14ac:dyDescent="0.3">
      <c r="B87" s="150"/>
      <c r="C87" s="93" t="s">
        <v>112</v>
      </c>
      <c r="D87" s="94"/>
      <c r="E87" s="101">
        <f>VLOOKUP(C87,AG51:AH58,2,FALSE)</f>
        <v>0</v>
      </c>
      <c r="F87" s="83"/>
      <c r="G87" s="106"/>
      <c r="H87" s="27"/>
      <c r="I87" s="88" t="s">
        <v>112</v>
      </c>
      <c r="J87" s="103"/>
      <c r="K87" s="104">
        <f>VLOOKUP(I87,AG51:AH58,2,FALSE)</f>
        <v>0</v>
      </c>
      <c r="L87" s="83"/>
      <c r="M87" s="86"/>
      <c r="N87" s="26"/>
      <c r="O87" s="93" t="s">
        <v>112</v>
      </c>
      <c r="P87" s="94"/>
      <c r="Q87" s="96">
        <f>VLOOKUP(O87,AG51:AH58,2,FALSE)</f>
        <v>0</v>
      </c>
      <c r="R87" s="83"/>
      <c r="S87" s="86"/>
      <c r="T87" s="27"/>
      <c r="U87" s="93" t="s">
        <v>112</v>
      </c>
      <c r="V87" s="94"/>
      <c r="W87" s="96">
        <f>VLOOKUP(U87,AG51:AH58,2,FALSE)</f>
        <v>0</v>
      </c>
      <c r="X87" s="83"/>
      <c r="Y87" s="86"/>
      <c r="Z87" s="22"/>
      <c r="AA87" s="22"/>
      <c r="AB87" s="3"/>
      <c r="AC87" s="3"/>
      <c r="AD87" s="3"/>
      <c r="AE87" s="3"/>
      <c r="AF87" s="3"/>
      <c r="AG87" s="10" t="s">
        <v>74</v>
      </c>
      <c r="AH87" s="3"/>
      <c r="AI87" s="3"/>
    </row>
    <row r="88" spans="2:35" ht="14.4" customHeight="1" thickBot="1" x14ac:dyDescent="0.35">
      <c r="B88" s="151"/>
      <c r="C88" s="90"/>
      <c r="D88" s="95"/>
      <c r="E88" s="102"/>
      <c r="F88" s="84"/>
      <c r="G88" s="107"/>
      <c r="H88" s="27"/>
      <c r="I88" s="90"/>
      <c r="J88" s="95"/>
      <c r="K88" s="102"/>
      <c r="L88" s="84"/>
      <c r="M88" s="87"/>
      <c r="N88" s="26"/>
      <c r="O88" s="90"/>
      <c r="P88" s="95"/>
      <c r="Q88" s="97"/>
      <c r="R88" s="84"/>
      <c r="S88" s="87"/>
      <c r="T88" s="27"/>
      <c r="U88" s="90"/>
      <c r="V88" s="95"/>
      <c r="W88" s="97"/>
      <c r="X88" s="84"/>
      <c r="Y88" s="87"/>
      <c r="Z88" s="22"/>
      <c r="AA88" s="22"/>
      <c r="AB88" s="3"/>
      <c r="AC88" s="3"/>
      <c r="AD88" s="3"/>
      <c r="AE88" s="3"/>
      <c r="AF88" s="3"/>
      <c r="AG88" s="10" t="s">
        <v>75</v>
      </c>
      <c r="AH88" s="3"/>
      <c r="AI88" s="3"/>
    </row>
    <row r="89" spans="2:35" ht="15" thickBot="1" x14ac:dyDescent="0.35">
      <c r="B89" s="28"/>
      <c r="C89" s="29"/>
      <c r="D89" s="29"/>
      <c r="E89" s="9"/>
      <c r="F89" s="30"/>
      <c r="G89" s="31"/>
      <c r="H89" s="9"/>
      <c r="I89" s="29"/>
      <c r="J89" s="29"/>
      <c r="K89" s="9"/>
      <c r="L89" s="30"/>
      <c r="M89" s="31"/>
      <c r="N89" s="26"/>
      <c r="O89" s="29"/>
      <c r="P89" s="29"/>
      <c r="Q89" s="9"/>
      <c r="R89" s="30"/>
      <c r="S89" s="27"/>
      <c r="T89" s="9"/>
      <c r="U89" s="29"/>
      <c r="V89" s="29"/>
      <c r="W89" s="9"/>
      <c r="X89" s="30"/>
      <c r="Y89" s="31"/>
      <c r="Z89" s="22"/>
      <c r="AA89" s="22"/>
      <c r="AB89" s="3"/>
      <c r="AC89" s="3"/>
      <c r="AD89" s="3"/>
      <c r="AE89" s="3"/>
      <c r="AF89" s="3"/>
      <c r="AG89" s="3"/>
      <c r="AH89" s="3"/>
      <c r="AI89" s="3"/>
    </row>
    <row r="90" spans="2:35" x14ac:dyDescent="0.3">
      <c r="B90" s="149" t="s">
        <v>65</v>
      </c>
      <c r="C90" s="88" t="s">
        <v>112</v>
      </c>
      <c r="D90" s="89"/>
      <c r="E90" s="104">
        <f>VLOOKUP(C90,AG51:AH58,2,FALSE)</f>
        <v>0</v>
      </c>
      <c r="F90" s="82">
        <f>SUM(E90:E92)+F85</f>
        <v>0</v>
      </c>
      <c r="G90" s="105" t="s">
        <v>99</v>
      </c>
      <c r="H90" s="26"/>
      <c r="I90" s="88" t="s">
        <v>112</v>
      </c>
      <c r="J90" s="103"/>
      <c r="K90" s="104">
        <f>VLOOKUP(I90,AG51:AH58,2,FALSE)</f>
        <v>0</v>
      </c>
      <c r="L90" s="82">
        <f>SUM(K90:K92)+L85</f>
        <v>0</v>
      </c>
      <c r="M90" s="85" t="s">
        <v>99</v>
      </c>
      <c r="N90" s="26"/>
      <c r="O90" s="88" t="s">
        <v>112</v>
      </c>
      <c r="P90" s="89"/>
      <c r="Q90" s="80">
        <f>VLOOKUP(O90,AG51:AH58,2,FALSE)</f>
        <v>0</v>
      </c>
      <c r="R90" s="82">
        <f>SUM(Q90:Q92)+R85</f>
        <v>0</v>
      </c>
      <c r="S90" s="85" t="s">
        <v>99</v>
      </c>
      <c r="T90" s="26"/>
      <c r="U90" s="88" t="s">
        <v>112</v>
      </c>
      <c r="V90" s="89"/>
      <c r="W90" s="80">
        <f>VLOOKUP(U90,AG51:AH58,2,FALSE)</f>
        <v>0</v>
      </c>
      <c r="X90" s="82">
        <f>SUM(W90:W92)+X85</f>
        <v>0</v>
      </c>
      <c r="Y90" s="85" t="s">
        <v>99</v>
      </c>
      <c r="Z90" s="22"/>
      <c r="AA90" s="22"/>
      <c r="AB90" s="3"/>
      <c r="AC90" s="3"/>
      <c r="AD90" s="3"/>
      <c r="AE90" s="3"/>
      <c r="AF90" s="3"/>
      <c r="AG90" s="3"/>
      <c r="AH90" s="3"/>
      <c r="AI90" s="3"/>
    </row>
    <row r="91" spans="2:35" ht="15" thickBot="1" x14ac:dyDescent="0.35">
      <c r="B91" s="150"/>
      <c r="C91" s="90"/>
      <c r="D91" s="91"/>
      <c r="E91" s="102"/>
      <c r="F91" s="83"/>
      <c r="G91" s="106"/>
      <c r="H91" s="26"/>
      <c r="I91" s="90"/>
      <c r="J91" s="95"/>
      <c r="K91" s="102"/>
      <c r="L91" s="83"/>
      <c r="M91" s="86"/>
      <c r="N91" s="26"/>
      <c r="O91" s="90"/>
      <c r="P91" s="91"/>
      <c r="Q91" s="81"/>
      <c r="R91" s="83"/>
      <c r="S91" s="86"/>
      <c r="T91" s="26"/>
      <c r="U91" s="90"/>
      <c r="V91" s="91"/>
      <c r="W91" s="81"/>
      <c r="X91" s="83"/>
      <c r="Y91" s="86"/>
      <c r="Z91" s="22"/>
      <c r="AA91" s="22"/>
      <c r="AB91" s="3"/>
      <c r="AC91" s="3"/>
      <c r="AD91" s="3"/>
      <c r="AE91" s="3"/>
      <c r="AF91" s="3"/>
      <c r="AG91" s="4" t="s">
        <v>103</v>
      </c>
      <c r="AH91" s="3"/>
      <c r="AI91" s="3"/>
    </row>
    <row r="92" spans="2:35" x14ac:dyDescent="0.3">
      <c r="B92" s="150"/>
      <c r="C92" s="93" t="s">
        <v>112</v>
      </c>
      <c r="D92" s="94"/>
      <c r="E92" s="101">
        <f>VLOOKUP(C92,AG51:AH58,2,FALSE)</f>
        <v>0</v>
      </c>
      <c r="F92" s="83"/>
      <c r="G92" s="106"/>
      <c r="H92" s="27"/>
      <c r="I92" s="88" t="s">
        <v>112</v>
      </c>
      <c r="J92" s="103"/>
      <c r="K92" s="104">
        <f>VLOOKUP(I92,AG51:AH58,2,FALSE)</f>
        <v>0</v>
      </c>
      <c r="L92" s="83"/>
      <c r="M92" s="86"/>
      <c r="N92" s="26"/>
      <c r="O92" s="93" t="s">
        <v>112</v>
      </c>
      <c r="P92" s="94"/>
      <c r="Q92" s="96">
        <f>VLOOKUP(O92,AG51:AH58,2,FALSE)</f>
        <v>0</v>
      </c>
      <c r="R92" s="83"/>
      <c r="S92" s="86"/>
      <c r="T92" s="27"/>
      <c r="U92" s="93" t="s">
        <v>112</v>
      </c>
      <c r="V92" s="94"/>
      <c r="W92" s="96">
        <f>VLOOKUP(U92,AG51:AH58,2,FALSE)</f>
        <v>0</v>
      </c>
      <c r="X92" s="83"/>
      <c r="Y92" s="86"/>
      <c r="Z92" s="22"/>
      <c r="AA92" s="22"/>
      <c r="AB92" s="3"/>
      <c r="AC92" s="3"/>
      <c r="AD92" s="3"/>
      <c r="AE92" s="3"/>
      <c r="AF92" s="3"/>
      <c r="AG92" s="10" t="s">
        <v>104</v>
      </c>
      <c r="AH92" s="3"/>
      <c r="AI92" s="3"/>
    </row>
    <row r="93" spans="2:35" ht="15" thickBot="1" x14ac:dyDescent="0.35">
      <c r="B93" s="151"/>
      <c r="C93" s="90"/>
      <c r="D93" s="95"/>
      <c r="E93" s="102"/>
      <c r="F93" s="84"/>
      <c r="G93" s="107"/>
      <c r="H93" s="27"/>
      <c r="I93" s="90"/>
      <c r="J93" s="95"/>
      <c r="K93" s="102"/>
      <c r="L93" s="84"/>
      <c r="M93" s="87"/>
      <c r="N93" s="26"/>
      <c r="O93" s="90"/>
      <c r="P93" s="95"/>
      <c r="Q93" s="97"/>
      <c r="R93" s="84"/>
      <c r="S93" s="87"/>
      <c r="T93" s="27"/>
      <c r="U93" s="90"/>
      <c r="V93" s="95"/>
      <c r="W93" s="97"/>
      <c r="X93" s="84"/>
      <c r="Y93" s="87"/>
      <c r="Z93" s="22"/>
      <c r="AA93" s="22"/>
      <c r="AB93" s="3"/>
      <c r="AC93" s="3"/>
      <c r="AD93" s="3"/>
      <c r="AE93" s="3"/>
      <c r="AF93" s="3"/>
      <c r="AG93" s="10" t="s">
        <v>34</v>
      </c>
      <c r="AH93" s="3"/>
      <c r="AI93" s="3"/>
    </row>
    <row r="94" spans="2:35" ht="15" thickBot="1" x14ac:dyDescent="0.35">
      <c r="B94" s="28"/>
      <c r="C94" s="29"/>
      <c r="D94" s="29"/>
      <c r="E94" s="9"/>
      <c r="F94" s="30"/>
      <c r="G94" s="31"/>
      <c r="H94" s="9"/>
      <c r="I94" s="29"/>
      <c r="J94" s="29"/>
      <c r="K94" s="9"/>
      <c r="L94" s="30"/>
      <c r="M94" s="31"/>
      <c r="N94" s="26"/>
      <c r="O94" s="29"/>
      <c r="P94" s="29"/>
      <c r="Q94" s="9"/>
      <c r="R94" s="30"/>
      <c r="S94" s="27"/>
      <c r="T94" s="9"/>
      <c r="U94" s="29"/>
      <c r="V94" s="29"/>
      <c r="W94" s="9"/>
      <c r="X94" s="30"/>
      <c r="Y94" s="31"/>
      <c r="Z94" s="22"/>
      <c r="AA94" s="22"/>
      <c r="AB94" s="3"/>
      <c r="AC94" s="3"/>
      <c r="AD94" s="3"/>
      <c r="AE94" s="3"/>
      <c r="AF94" s="3"/>
      <c r="AG94" s="10" t="s">
        <v>35</v>
      </c>
      <c r="AH94" s="3"/>
      <c r="AI94" s="3"/>
    </row>
    <row r="95" spans="2:35" x14ac:dyDescent="0.3">
      <c r="B95" s="98" t="s">
        <v>48</v>
      </c>
      <c r="C95" s="88" t="s">
        <v>112</v>
      </c>
      <c r="D95" s="89"/>
      <c r="E95" s="96">
        <f>VLOOKUP(C95,AG51:AH58,2,FALSE)</f>
        <v>0</v>
      </c>
      <c r="F95" s="82">
        <f>SUM(E95:E97)+F90</f>
        <v>0</v>
      </c>
      <c r="G95" s="85" t="s">
        <v>99</v>
      </c>
      <c r="H95" s="146"/>
      <c r="I95" s="88" t="s">
        <v>112</v>
      </c>
      <c r="J95" s="89"/>
      <c r="K95" s="80">
        <f>VLOOKUP(I95,AG51:AH58,2,FALSE)</f>
        <v>0</v>
      </c>
      <c r="L95" s="82">
        <f>SUM(K95:K97)+L90</f>
        <v>0</v>
      </c>
      <c r="M95" s="85" t="s">
        <v>99</v>
      </c>
      <c r="N95" s="26"/>
      <c r="O95" s="88" t="s">
        <v>112</v>
      </c>
      <c r="P95" s="89"/>
      <c r="Q95" s="80">
        <f>VLOOKUP(O95,AG51:AH58,2,FALSE)</f>
        <v>0</v>
      </c>
      <c r="R95" s="82">
        <f>SUM(Q95:Q97)+R90</f>
        <v>0</v>
      </c>
      <c r="S95" s="85" t="s">
        <v>99</v>
      </c>
      <c r="T95" s="146"/>
      <c r="U95" s="88" t="s">
        <v>112</v>
      </c>
      <c r="V95" s="89"/>
      <c r="W95" s="80">
        <f>VLOOKUP(U95,AG51:AH58,2,FALSE)</f>
        <v>0</v>
      </c>
      <c r="X95" s="82">
        <f>SUM(W95:W97)+X90</f>
        <v>0</v>
      </c>
      <c r="Y95" s="85" t="s">
        <v>99</v>
      </c>
      <c r="Z95" s="22"/>
      <c r="AA95" s="22"/>
      <c r="AB95" s="3"/>
      <c r="AC95" s="3"/>
      <c r="AD95" s="3"/>
      <c r="AE95" s="3"/>
      <c r="AF95" s="3"/>
      <c r="AG95" s="10" t="s">
        <v>36</v>
      </c>
      <c r="AH95" s="3"/>
      <c r="AI95" s="3"/>
    </row>
    <row r="96" spans="2:35" ht="15" thickBot="1" x14ac:dyDescent="0.35">
      <c r="B96" s="99"/>
      <c r="C96" s="90"/>
      <c r="D96" s="91"/>
      <c r="E96" s="97"/>
      <c r="F96" s="83"/>
      <c r="G96" s="86"/>
      <c r="H96" s="146"/>
      <c r="I96" s="90"/>
      <c r="J96" s="91"/>
      <c r="K96" s="81"/>
      <c r="L96" s="83"/>
      <c r="M96" s="86"/>
      <c r="N96" s="26"/>
      <c r="O96" s="90"/>
      <c r="P96" s="91"/>
      <c r="Q96" s="81"/>
      <c r="R96" s="83"/>
      <c r="S96" s="86"/>
      <c r="T96" s="146"/>
      <c r="U96" s="90"/>
      <c r="V96" s="91"/>
      <c r="W96" s="81"/>
      <c r="X96" s="83"/>
      <c r="Y96" s="86"/>
      <c r="Z96" s="22"/>
      <c r="AA96" s="22"/>
      <c r="AB96" s="3"/>
      <c r="AC96" s="3"/>
      <c r="AD96" s="3"/>
      <c r="AE96" s="3"/>
      <c r="AF96" s="3"/>
      <c r="AG96" s="10" t="s">
        <v>38</v>
      </c>
      <c r="AH96" s="3"/>
      <c r="AI96" s="3"/>
    </row>
    <row r="97" spans="2:35" x14ac:dyDescent="0.3">
      <c r="B97" s="99"/>
      <c r="C97" s="88" t="s">
        <v>112</v>
      </c>
      <c r="D97" s="89"/>
      <c r="E97" s="104">
        <f>VLOOKUP(C97,AG51:AH58,2,FALSE)</f>
        <v>0</v>
      </c>
      <c r="F97" s="83"/>
      <c r="G97" s="86"/>
      <c r="H97" s="26"/>
      <c r="I97" s="93" t="s">
        <v>112</v>
      </c>
      <c r="J97" s="94"/>
      <c r="K97" s="96">
        <f>VLOOKUP(I97,AG51:AH58,2,FALSE)</f>
        <v>0</v>
      </c>
      <c r="L97" s="83"/>
      <c r="M97" s="86"/>
      <c r="N97" s="26"/>
      <c r="O97" s="93" t="s">
        <v>112</v>
      </c>
      <c r="P97" s="94"/>
      <c r="Q97" s="96">
        <f>VLOOKUP(O97,AG51:AH58,2,FALSE)</f>
        <v>0</v>
      </c>
      <c r="R97" s="83"/>
      <c r="S97" s="86"/>
      <c r="T97" s="26"/>
      <c r="U97" s="93" t="s">
        <v>112</v>
      </c>
      <c r="V97" s="94"/>
      <c r="W97" s="96">
        <f>VLOOKUP(U97,AG51:AH58,2,FALSE)</f>
        <v>0</v>
      </c>
      <c r="X97" s="83"/>
      <c r="Y97" s="86"/>
      <c r="Z97" s="22"/>
      <c r="AA97" s="22"/>
      <c r="AB97" s="3"/>
      <c r="AC97" s="3"/>
      <c r="AD97" s="3"/>
      <c r="AE97" s="3"/>
      <c r="AF97" s="3"/>
      <c r="AG97" s="10" t="s">
        <v>54</v>
      </c>
      <c r="AH97" s="3"/>
      <c r="AI97" s="3"/>
    </row>
    <row r="98" spans="2:35" ht="15" thickBot="1" x14ac:dyDescent="0.35">
      <c r="B98" s="100"/>
      <c r="C98" s="90"/>
      <c r="D98" s="91"/>
      <c r="E98" s="102"/>
      <c r="F98" s="84"/>
      <c r="G98" s="87"/>
      <c r="H98" s="146"/>
      <c r="I98" s="90"/>
      <c r="J98" s="95"/>
      <c r="K98" s="97"/>
      <c r="L98" s="84"/>
      <c r="M98" s="87"/>
      <c r="N98" s="26"/>
      <c r="O98" s="90"/>
      <c r="P98" s="95"/>
      <c r="Q98" s="97"/>
      <c r="R98" s="84"/>
      <c r="S98" s="87"/>
      <c r="T98" s="146"/>
      <c r="U98" s="90"/>
      <c r="V98" s="95"/>
      <c r="W98" s="97"/>
      <c r="X98" s="84"/>
      <c r="Y98" s="87"/>
      <c r="Z98" s="22"/>
      <c r="AA98" s="22"/>
      <c r="AB98" s="3"/>
      <c r="AC98" s="3"/>
      <c r="AD98" s="3"/>
      <c r="AE98" s="3"/>
      <c r="AF98" s="3"/>
      <c r="AG98" s="10" t="s">
        <v>55</v>
      </c>
      <c r="AH98" s="3"/>
      <c r="AI98" s="3"/>
    </row>
    <row r="99" spans="2:35" ht="15" thickBot="1" x14ac:dyDescent="0.35">
      <c r="B99" s="32"/>
      <c r="C99" s="33"/>
      <c r="D99" s="33"/>
      <c r="E99" s="33"/>
      <c r="F99" s="26"/>
      <c r="G99" s="34"/>
      <c r="H99" s="146"/>
      <c r="I99" s="33"/>
      <c r="J99" s="33"/>
      <c r="K99" s="33"/>
      <c r="L99" s="26"/>
      <c r="M99" s="34"/>
      <c r="N99" s="26"/>
      <c r="O99" s="33"/>
      <c r="P99" s="33"/>
      <c r="Q99" s="33"/>
      <c r="R99" s="26"/>
      <c r="S99" s="35"/>
      <c r="T99" s="146"/>
      <c r="U99" s="33"/>
      <c r="V99" s="33"/>
      <c r="W99" s="33"/>
      <c r="X99" s="26"/>
      <c r="Y99" s="34"/>
      <c r="Z99" s="22"/>
      <c r="AA99" s="22"/>
      <c r="AB99" s="3"/>
      <c r="AC99" s="3"/>
      <c r="AD99" s="3"/>
      <c r="AE99" s="3"/>
      <c r="AF99" s="3"/>
      <c r="AG99" s="10" t="s">
        <v>73</v>
      </c>
      <c r="AH99" s="3"/>
      <c r="AI99" s="3"/>
    </row>
    <row r="100" spans="2:35" x14ac:dyDescent="0.3">
      <c r="B100" s="149" t="s">
        <v>56</v>
      </c>
      <c r="C100" s="88" t="s">
        <v>112</v>
      </c>
      <c r="D100" s="89"/>
      <c r="E100" s="104">
        <f>VLOOKUP(C100,AG51:AH58,2,FALSE)</f>
        <v>0</v>
      </c>
      <c r="F100" s="82">
        <f>SUM(E100:E102)+F95</f>
        <v>0</v>
      </c>
      <c r="G100" s="85" t="s">
        <v>99</v>
      </c>
      <c r="H100" s="26"/>
      <c r="I100" s="88" t="s">
        <v>112</v>
      </c>
      <c r="J100" s="89"/>
      <c r="K100" s="80">
        <f>VLOOKUP(I100,AG51:AH58,2,FALSE)</f>
        <v>0</v>
      </c>
      <c r="L100" s="82">
        <f>SUM(K100:K102)+L95</f>
        <v>0</v>
      </c>
      <c r="M100" s="85" t="s">
        <v>99</v>
      </c>
      <c r="N100" s="26"/>
      <c r="O100" s="88" t="s">
        <v>112</v>
      </c>
      <c r="P100" s="89"/>
      <c r="Q100" s="80">
        <f>VLOOKUP(O100,AG51:AH58,2,FALSE)</f>
        <v>0</v>
      </c>
      <c r="R100" s="82">
        <f>SUM(Q100:Q102)+R95</f>
        <v>0</v>
      </c>
      <c r="S100" s="85" t="s">
        <v>99</v>
      </c>
      <c r="T100" s="26"/>
      <c r="U100" s="88" t="s">
        <v>112</v>
      </c>
      <c r="V100" s="89"/>
      <c r="W100" s="80">
        <f>VLOOKUP(U100,AG51:AH58,2,FALSE)</f>
        <v>0</v>
      </c>
      <c r="X100" s="82">
        <f>SUM(W100:W102)+X95</f>
        <v>0</v>
      </c>
      <c r="Y100" s="85" t="s">
        <v>99</v>
      </c>
      <c r="Z100" s="22"/>
      <c r="AA100" s="22"/>
      <c r="AB100" s="3"/>
      <c r="AC100" s="3"/>
      <c r="AD100" s="3"/>
      <c r="AE100" s="3"/>
      <c r="AF100" s="3"/>
      <c r="AG100" s="10" t="s">
        <v>74</v>
      </c>
      <c r="AH100" s="3"/>
      <c r="AI100" s="3"/>
    </row>
    <row r="101" spans="2:35" ht="15" thickBot="1" x14ac:dyDescent="0.35">
      <c r="B101" s="150"/>
      <c r="C101" s="90"/>
      <c r="D101" s="91"/>
      <c r="E101" s="102"/>
      <c r="F101" s="83"/>
      <c r="G101" s="86"/>
      <c r="H101" s="146"/>
      <c r="I101" s="90"/>
      <c r="J101" s="91"/>
      <c r="K101" s="81"/>
      <c r="L101" s="83"/>
      <c r="M101" s="86"/>
      <c r="N101" s="26"/>
      <c r="O101" s="90"/>
      <c r="P101" s="91"/>
      <c r="Q101" s="81"/>
      <c r="R101" s="83"/>
      <c r="S101" s="86"/>
      <c r="T101" s="146"/>
      <c r="U101" s="90"/>
      <c r="V101" s="91"/>
      <c r="W101" s="81"/>
      <c r="X101" s="83"/>
      <c r="Y101" s="86"/>
      <c r="Z101" s="22"/>
      <c r="AA101" s="22"/>
      <c r="AB101" s="3"/>
      <c r="AC101" s="3"/>
      <c r="AD101" s="3"/>
      <c r="AE101" s="3"/>
      <c r="AF101" s="3"/>
      <c r="AG101" s="10" t="s">
        <v>75</v>
      </c>
      <c r="AH101" s="3"/>
      <c r="AI101" s="3"/>
    </row>
    <row r="102" spans="2:35" x14ac:dyDescent="0.3">
      <c r="B102" s="150"/>
      <c r="C102" s="88" t="s">
        <v>112</v>
      </c>
      <c r="D102" s="89"/>
      <c r="E102" s="104">
        <f>VLOOKUP(C102,AG51:AH58,2,FALSE)</f>
        <v>0</v>
      </c>
      <c r="F102" s="83"/>
      <c r="G102" s="86"/>
      <c r="H102" s="146"/>
      <c r="I102" s="93" t="s">
        <v>112</v>
      </c>
      <c r="J102" s="94"/>
      <c r="K102" s="96">
        <f>VLOOKUP(I102,AG51:AH58,2,FALSE)</f>
        <v>0</v>
      </c>
      <c r="L102" s="83"/>
      <c r="M102" s="86"/>
      <c r="N102" s="26"/>
      <c r="O102" s="93" t="s">
        <v>112</v>
      </c>
      <c r="P102" s="94"/>
      <c r="Q102" s="96">
        <f>VLOOKUP(O102,AG51:AH58,2,FALSE)</f>
        <v>0</v>
      </c>
      <c r="R102" s="83"/>
      <c r="S102" s="86"/>
      <c r="T102" s="146"/>
      <c r="U102" s="93" t="s">
        <v>112</v>
      </c>
      <c r="V102" s="94"/>
      <c r="W102" s="96">
        <f>VLOOKUP(U102,AG51:AH58,2,FALSE)</f>
        <v>0</v>
      </c>
      <c r="X102" s="83"/>
      <c r="Y102" s="86"/>
      <c r="Z102" s="22"/>
      <c r="AA102" s="22"/>
      <c r="AB102" s="3"/>
      <c r="AC102" s="3"/>
      <c r="AD102" s="3"/>
      <c r="AE102" s="3"/>
      <c r="AF102" s="3"/>
      <c r="AG102" s="3"/>
      <c r="AH102" s="3"/>
      <c r="AI102" s="3"/>
    </row>
    <row r="103" spans="2:35" ht="15" thickBot="1" x14ac:dyDescent="0.35">
      <c r="B103" s="151"/>
      <c r="C103" s="90"/>
      <c r="D103" s="91"/>
      <c r="E103" s="102"/>
      <c r="F103" s="84"/>
      <c r="G103" s="87"/>
      <c r="H103" s="36"/>
      <c r="I103" s="90"/>
      <c r="J103" s="95"/>
      <c r="K103" s="97"/>
      <c r="L103" s="84"/>
      <c r="M103" s="87"/>
      <c r="N103" s="26"/>
      <c r="O103" s="90"/>
      <c r="P103" s="95"/>
      <c r="Q103" s="97"/>
      <c r="R103" s="84"/>
      <c r="S103" s="87"/>
      <c r="T103" s="36"/>
      <c r="U103" s="90"/>
      <c r="V103" s="95"/>
      <c r="W103" s="97"/>
      <c r="X103" s="84"/>
      <c r="Y103" s="87"/>
      <c r="Z103" s="22"/>
      <c r="AA103" s="22"/>
      <c r="AB103" s="3"/>
      <c r="AC103" s="3"/>
      <c r="AD103" s="3"/>
      <c r="AE103" s="3"/>
      <c r="AF103" s="3"/>
      <c r="AG103" s="3"/>
      <c r="AH103" s="3"/>
      <c r="AI103" s="3"/>
    </row>
    <row r="104" spans="2:35" ht="15" thickBot="1" x14ac:dyDescent="0.35">
      <c r="B104" s="26"/>
      <c r="C104" s="26"/>
      <c r="D104" s="26"/>
      <c r="E104" s="26"/>
      <c r="F104" s="26"/>
      <c r="G104" s="37"/>
      <c r="H104" s="146"/>
      <c r="I104" s="26"/>
      <c r="J104" s="26"/>
      <c r="K104" s="26"/>
      <c r="L104" s="26"/>
      <c r="M104" s="37"/>
      <c r="N104" s="26"/>
      <c r="O104" s="26"/>
      <c r="P104" s="26"/>
      <c r="Q104" s="26"/>
      <c r="R104" s="26"/>
      <c r="S104" s="26"/>
      <c r="T104" s="146"/>
      <c r="U104" s="26"/>
      <c r="V104" s="26"/>
      <c r="W104" s="26"/>
      <c r="X104" s="26"/>
      <c r="Y104" s="37"/>
      <c r="Z104" s="22"/>
      <c r="AA104" s="22"/>
      <c r="AB104" s="3"/>
      <c r="AC104" s="3"/>
      <c r="AD104" s="3"/>
      <c r="AE104" s="3"/>
      <c r="AF104" s="3"/>
      <c r="AG104" s="4" t="s">
        <v>105</v>
      </c>
      <c r="AH104" s="3"/>
      <c r="AI104" s="3"/>
    </row>
    <row r="105" spans="2:35" x14ac:dyDescent="0.3">
      <c r="B105" s="98" t="s">
        <v>57</v>
      </c>
      <c r="C105" s="88" t="s">
        <v>112</v>
      </c>
      <c r="D105" s="89"/>
      <c r="E105" s="96">
        <f>VLOOKUP(C105,AG51:AH58,2,FALSE)</f>
        <v>0</v>
      </c>
      <c r="F105" s="82">
        <f>SUM(E105:E107)+F100</f>
        <v>0</v>
      </c>
      <c r="G105" s="85" t="s">
        <v>99</v>
      </c>
      <c r="H105" s="146"/>
      <c r="I105" s="88" t="s">
        <v>112</v>
      </c>
      <c r="J105" s="89"/>
      <c r="K105" s="80">
        <f>VLOOKUP(I105,AG51:AH58,2,FALSE)</f>
        <v>0</v>
      </c>
      <c r="L105" s="82">
        <f>SUM(K105:K107)+L100</f>
        <v>0</v>
      </c>
      <c r="M105" s="85" t="s">
        <v>99</v>
      </c>
      <c r="N105" s="26"/>
      <c r="O105" s="88" t="s">
        <v>112</v>
      </c>
      <c r="P105" s="89"/>
      <c r="Q105" s="80">
        <f>VLOOKUP(O105,AG51:AH58,2,FALSE)</f>
        <v>0</v>
      </c>
      <c r="R105" s="82">
        <f>SUM(Q105:Q107)+R100</f>
        <v>0</v>
      </c>
      <c r="S105" s="85" t="s">
        <v>99</v>
      </c>
      <c r="T105" s="146"/>
      <c r="U105" s="88" t="s">
        <v>112</v>
      </c>
      <c r="V105" s="89"/>
      <c r="W105" s="80">
        <f>VLOOKUP(U105,AG51:AH58,2,FALSE)</f>
        <v>0</v>
      </c>
      <c r="X105" s="82">
        <f>SUM(W105:W107)+X100</f>
        <v>0</v>
      </c>
      <c r="Y105" s="85" t="s">
        <v>99</v>
      </c>
      <c r="Z105" s="22"/>
      <c r="AA105" s="22"/>
      <c r="AB105" s="3"/>
      <c r="AC105" s="3"/>
      <c r="AD105" s="3"/>
      <c r="AE105" s="3"/>
      <c r="AF105" s="3"/>
      <c r="AG105" s="10" t="s">
        <v>106</v>
      </c>
      <c r="AH105" s="3"/>
      <c r="AI105" s="3"/>
    </row>
    <row r="106" spans="2:35" ht="15" thickBot="1" x14ac:dyDescent="0.35">
      <c r="B106" s="99"/>
      <c r="C106" s="90"/>
      <c r="D106" s="91"/>
      <c r="E106" s="97"/>
      <c r="F106" s="83"/>
      <c r="G106" s="86"/>
      <c r="H106" s="36"/>
      <c r="I106" s="90"/>
      <c r="J106" s="91"/>
      <c r="K106" s="81"/>
      <c r="L106" s="83"/>
      <c r="M106" s="86"/>
      <c r="N106" s="26"/>
      <c r="O106" s="90"/>
      <c r="P106" s="91"/>
      <c r="Q106" s="81"/>
      <c r="R106" s="83"/>
      <c r="S106" s="86"/>
      <c r="T106" s="36"/>
      <c r="U106" s="90"/>
      <c r="V106" s="91"/>
      <c r="W106" s="81"/>
      <c r="X106" s="83"/>
      <c r="Y106" s="86"/>
      <c r="Z106" s="22"/>
      <c r="AA106" s="22"/>
      <c r="AB106" s="3"/>
      <c r="AC106" s="3"/>
      <c r="AD106" s="3"/>
      <c r="AE106" s="3"/>
      <c r="AF106" s="3"/>
      <c r="AG106" s="10" t="s">
        <v>34</v>
      </c>
      <c r="AH106" s="3"/>
      <c r="AI106" s="3"/>
    </row>
    <row r="107" spans="2:35" x14ac:dyDescent="0.3">
      <c r="B107" s="99"/>
      <c r="C107" s="88" t="s">
        <v>112</v>
      </c>
      <c r="D107" s="89"/>
      <c r="E107" s="81">
        <f>VLOOKUP(C107,AG51:AH58,2,FALSE)</f>
        <v>0</v>
      </c>
      <c r="F107" s="83"/>
      <c r="G107" s="86"/>
      <c r="H107" s="146"/>
      <c r="I107" s="93" t="s">
        <v>112</v>
      </c>
      <c r="J107" s="94"/>
      <c r="K107" s="96">
        <f>VLOOKUP(I107,AG51:AH58,2,FALSE)</f>
        <v>0</v>
      </c>
      <c r="L107" s="83"/>
      <c r="M107" s="86"/>
      <c r="N107" s="26"/>
      <c r="O107" s="93" t="s">
        <v>112</v>
      </c>
      <c r="P107" s="94"/>
      <c r="Q107" s="96">
        <f>VLOOKUP(O107,AG51:AH58,2,FALSE)</f>
        <v>0</v>
      </c>
      <c r="R107" s="83"/>
      <c r="S107" s="86"/>
      <c r="T107" s="146"/>
      <c r="U107" s="93" t="s">
        <v>112</v>
      </c>
      <c r="V107" s="94"/>
      <c r="W107" s="96">
        <f>VLOOKUP(U107,AG51:AH58,2,FALSE)</f>
        <v>0</v>
      </c>
      <c r="X107" s="83"/>
      <c r="Y107" s="86"/>
      <c r="Z107" s="22"/>
      <c r="AA107" s="22"/>
      <c r="AB107" s="3"/>
      <c r="AC107" s="3"/>
      <c r="AD107" s="3"/>
      <c r="AE107" s="3"/>
      <c r="AF107" s="3"/>
      <c r="AG107" s="10" t="s">
        <v>35</v>
      </c>
      <c r="AH107" s="3"/>
      <c r="AI107" s="3"/>
    </row>
    <row r="108" spans="2:35" ht="15" thickBot="1" x14ac:dyDescent="0.35">
      <c r="B108" s="100"/>
      <c r="C108" s="90"/>
      <c r="D108" s="91"/>
      <c r="E108" s="92"/>
      <c r="F108" s="84"/>
      <c r="G108" s="87"/>
      <c r="H108" s="146"/>
      <c r="I108" s="90"/>
      <c r="J108" s="95"/>
      <c r="K108" s="97"/>
      <c r="L108" s="84"/>
      <c r="M108" s="87"/>
      <c r="N108" s="26"/>
      <c r="O108" s="90"/>
      <c r="P108" s="95"/>
      <c r="Q108" s="97"/>
      <c r="R108" s="84"/>
      <c r="S108" s="87"/>
      <c r="T108" s="146"/>
      <c r="U108" s="90"/>
      <c r="V108" s="95"/>
      <c r="W108" s="97"/>
      <c r="X108" s="84"/>
      <c r="Y108" s="87"/>
      <c r="Z108" s="22"/>
      <c r="AA108" s="22"/>
      <c r="AB108" s="3"/>
      <c r="AC108" s="3"/>
      <c r="AD108" s="3"/>
      <c r="AE108" s="3"/>
      <c r="AF108" s="3"/>
      <c r="AG108" s="10" t="s">
        <v>36</v>
      </c>
      <c r="AH108" s="3"/>
      <c r="AI108" s="3"/>
    </row>
    <row r="109" spans="2:35" ht="15" thickBot="1" x14ac:dyDescent="0.35">
      <c r="B109" s="32"/>
      <c r="C109" s="33"/>
      <c r="D109" s="33"/>
      <c r="E109" s="33"/>
      <c r="F109" s="26"/>
      <c r="G109" s="34"/>
      <c r="H109" s="36"/>
      <c r="I109" s="33"/>
      <c r="J109" s="33"/>
      <c r="K109" s="33"/>
      <c r="L109" s="26"/>
      <c r="M109" s="34"/>
      <c r="N109" s="26"/>
      <c r="O109" s="33"/>
      <c r="P109" s="33"/>
      <c r="Q109" s="33"/>
      <c r="R109" s="26"/>
      <c r="S109" s="35"/>
      <c r="T109" s="36"/>
      <c r="U109" s="33"/>
      <c r="V109" s="33"/>
      <c r="W109" s="33"/>
      <c r="X109" s="26"/>
      <c r="Y109" s="34"/>
      <c r="Z109" s="22"/>
      <c r="AA109" s="22"/>
      <c r="AB109" s="3"/>
      <c r="AC109" s="3"/>
      <c r="AD109" s="3"/>
      <c r="AE109" s="3"/>
      <c r="AF109" s="3"/>
      <c r="AG109" s="10" t="s">
        <v>38</v>
      </c>
      <c r="AH109" s="3"/>
      <c r="AI109" s="3"/>
    </row>
    <row r="110" spans="2:35" x14ac:dyDescent="0.3">
      <c r="B110" s="98" t="s">
        <v>58</v>
      </c>
      <c r="C110" s="88" t="s">
        <v>112</v>
      </c>
      <c r="D110" s="89"/>
      <c r="E110" s="104">
        <f>VLOOKUP(C110,AG51:AH58,2,FALSE)</f>
        <v>0</v>
      </c>
      <c r="F110" s="82">
        <f>SUM(E110:E112)+F105</f>
        <v>0</v>
      </c>
      <c r="G110" s="85" t="s">
        <v>99</v>
      </c>
      <c r="H110" s="146"/>
      <c r="I110" s="88" t="s">
        <v>112</v>
      </c>
      <c r="J110" s="89"/>
      <c r="K110" s="80">
        <f>VLOOKUP(I110,AG51:AH58,2,FALSE)</f>
        <v>0</v>
      </c>
      <c r="L110" s="82">
        <f>SUM(K110:K112)+L105</f>
        <v>0</v>
      </c>
      <c r="M110" s="85" t="s">
        <v>99</v>
      </c>
      <c r="N110" s="26"/>
      <c r="O110" s="88" t="s">
        <v>112</v>
      </c>
      <c r="P110" s="89"/>
      <c r="Q110" s="80">
        <f>VLOOKUP(O110,AG51:AH58,2,FALSE)</f>
        <v>0</v>
      </c>
      <c r="R110" s="82">
        <f>SUM(Q110:Q112)+R105</f>
        <v>0</v>
      </c>
      <c r="S110" s="85" t="s">
        <v>99</v>
      </c>
      <c r="T110" s="146"/>
      <c r="U110" s="88" t="s">
        <v>112</v>
      </c>
      <c r="V110" s="89"/>
      <c r="W110" s="80">
        <f>VLOOKUP(U110,AG51:AH58,2,FALSE)</f>
        <v>0</v>
      </c>
      <c r="X110" s="82">
        <f>SUM(W110:W112)+X105</f>
        <v>0</v>
      </c>
      <c r="Y110" s="85" t="s">
        <v>99</v>
      </c>
      <c r="Z110" s="22"/>
      <c r="AA110" s="22"/>
      <c r="AB110" s="3"/>
      <c r="AC110" s="3"/>
      <c r="AD110" s="3"/>
      <c r="AE110" s="3"/>
      <c r="AF110" s="3"/>
      <c r="AG110" s="10" t="s">
        <v>54</v>
      </c>
      <c r="AH110" s="3"/>
      <c r="AI110" s="3"/>
    </row>
    <row r="111" spans="2:35" ht="15" thickBot="1" x14ac:dyDescent="0.35">
      <c r="B111" s="99"/>
      <c r="C111" s="90"/>
      <c r="D111" s="91"/>
      <c r="E111" s="102"/>
      <c r="F111" s="83"/>
      <c r="G111" s="86"/>
      <c r="H111" s="146"/>
      <c r="I111" s="90"/>
      <c r="J111" s="91"/>
      <c r="K111" s="81"/>
      <c r="L111" s="83"/>
      <c r="M111" s="86"/>
      <c r="N111" s="26"/>
      <c r="O111" s="90"/>
      <c r="P111" s="91"/>
      <c r="Q111" s="81"/>
      <c r="R111" s="83"/>
      <c r="S111" s="86"/>
      <c r="T111" s="146"/>
      <c r="U111" s="90"/>
      <c r="V111" s="91"/>
      <c r="W111" s="81"/>
      <c r="X111" s="83"/>
      <c r="Y111" s="86"/>
      <c r="Z111" s="22"/>
      <c r="AA111" s="22"/>
      <c r="AB111" s="3"/>
      <c r="AC111" s="3"/>
      <c r="AD111" s="3"/>
      <c r="AE111" s="3"/>
      <c r="AF111" s="3"/>
      <c r="AG111" s="10" t="s">
        <v>55</v>
      </c>
      <c r="AH111" s="3"/>
      <c r="AI111" s="3"/>
    </row>
    <row r="112" spans="2:35" x14ac:dyDescent="0.3">
      <c r="B112" s="99"/>
      <c r="C112" s="88" t="s">
        <v>112</v>
      </c>
      <c r="D112" s="89"/>
      <c r="E112" s="81">
        <f>VLOOKUP(C112,AG51:AH58,2,FALSE)</f>
        <v>0</v>
      </c>
      <c r="F112" s="83"/>
      <c r="G112" s="86"/>
      <c r="H112" s="36"/>
      <c r="I112" s="93" t="s">
        <v>112</v>
      </c>
      <c r="J112" s="94"/>
      <c r="K112" s="96">
        <f>VLOOKUP(I112,AG51:AH58,2,FALSE)</f>
        <v>0</v>
      </c>
      <c r="L112" s="83"/>
      <c r="M112" s="86"/>
      <c r="N112" s="26"/>
      <c r="O112" s="93" t="s">
        <v>112</v>
      </c>
      <c r="P112" s="94"/>
      <c r="Q112" s="96">
        <f>VLOOKUP(O112,AG51:AH58,2,FALSE)</f>
        <v>0</v>
      </c>
      <c r="R112" s="83"/>
      <c r="S112" s="86"/>
      <c r="T112" s="36"/>
      <c r="U112" s="93" t="s">
        <v>112</v>
      </c>
      <c r="V112" s="94"/>
      <c r="W112" s="96">
        <f>VLOOKUP(U112,AG51:AH58,2,FALSE)</f>
        <v>0</v>
      </c>
      <c r="X112" s="83"/>
      <c r="Y112" s="86"/>
      <c r="Z112" s="22"/>
      <c r="AA112" s="22"/>
      <c r="AB112" s="3"/>
      <c r="AC112" s="3"/>
      <c r="AD112" s="3"/>
      <c r="AE112" s="3"/>
      <c r="AF112" s="3"/>
      <c r="AG112" s="10" t="s">
        <v>73</v>
      </c>
      <c r="AH112" s="3"/>
      <c r="AI112" s="3"/>
    </row>
    <row r="113" spans="2:35" ht="15" thickBot="1" x14ac:dyDescent="0.35">
      <c r="B113" s="100"/>
      <c r="C113" s="90"/>
      <c r="D113" s="91"/>
      <c r="E113" s="92"/>
      <c r="F113" s="84"/>
      <c r="G113" s="87"/>
      <c r="H113" s="146"/>
      <c r="I113" s="90"/>
      <c r="J113" s="95"/>
      <c r="K113" s="97"/>
      <c r="L113" s="84"/>
      <c r="M113" s="87"/>
      <c r="N113" s="26"/>
      <c r="O113" s="90"/>
      <c r="P113" s="95"/>
      <c r="Q113" s="97"/>
      <c r="R113" s="84"/>
      <c r="S113" s="87"/>
      <c r="T113" s="146"/>
      <c r="U113" s="90"/>
      <c r="V113" s="95"/>
      <c r="W113" s="97"/>
      <c r="X113" s="84"/>
      <c r="Y113" s="87"/>
      <c r="Z113" s="22"/>
      <c r="AA113" s="22"/>
      <c r="AB113" s="3"/>
      <c r="AC113" s="3"/>
      <c r="AD113" s="3"/>
      <c r="AE113" s="3"/>
      <c r="AF113" s="3"/>
      <c r="AG113" s="10" t="s">
        <v>74</v>
      </c>
      <c r="AH113" s="3"/>
      <c r="AI113" s="3"/>
    </row>
    <row r="114" spans="2:35" ht="15" thickBot="1" x14ac:dyDescent="0.35">
      <c r="B114" s="32"/>
      <c r="C114" s="33"/>
      <c r="D114" s="33"/>
      <c r="E114" s="33"/>
      <c r="F114" s="26"/>
      <c r="G114" s="34"/>
      <c r="H114" s="146"/>
      <c r="I114" s="33"/>
      <c r="J114" s="33"/>
      <c r="K114" s="33"/>
      <c r="L114" s="26"/>
      <c r="M114" s="34"/>
      <c r="N114" s="26"/>
      <c r="O114" s="33"/>
      <c r="P114" s="33"/>
      <c r="Q114" s="33"/>
      <c r="R114" s="26"/>
      <c r="S114" s="35"/>
      <c r="T114" s="146"/>
      <c r="U114" s="33"/>
      <c r="V114" s="33"/>
      <c r="W114" s="33"/>
      <c r="X114" s="26"/>
      <c r="Y114" s="34"/>
      <c r="Z114" s="22"/>
      <c r="AA114" s="3"/>
      <c r="AB114" s="3"/>
      <c r="AC114" s="3"/>
      <c r="AD114" s="3"/>
      <c r="AE114" s="3"/>
      <c r="AF114" s="3"/>
      <c r="AG114" s="10" t="s">
        <v>75</v>
      </c>
      <c r="AH114" s="3"/>
      <c r="AI114" s="3"/>
    </row>
    <row r="115" spans="2:35" ht="14.4" customHeight="1" x14ac:dyDescent="0.3">
      <c r="B115" s="98" t="s">
        <v>59</v>
      </c>
      <c r="C115" s="88" t="s">
        <v>112</v>
      </c>
      <c r="D115" s="89"/>
      <c r="E115" s="96">
        <f>VLOOKUP(C115,AG51:AH58,2,FALSE)</f>
        <v>0</v>
      </c>
      <c r="F115" s="82">
        <f>SUM(E115:E117)+F110</f>
        <v>0</v>
      </c>
      <c r="G115" s="85" t="s">
        <v>99</v>
      </c>
      <c r="H115" s="36"/>
      <c r="I115" s="88" t="s">
        <v>112</v>
      </c>
      <c r="J115" s="89"/>
      <c r="K115" s="80">
        <f>VLOOKUP(I115,AG51:AH58,2,FALSE)</f>
        <v>0</v>
      </c>
      <c r="L115" s="82">
        <f>SUM(K115:K117)+L110</f>
        <v>0</v>
      </c>
      <c r="M115" s="85" t="s">
        <v>99</v>
      </c>
      <c r="N115" s="26"/>
      <c r="O115" s="88" t="s">
        <v>112</v>
      </c>
      <c r="P115" s="89"/>
      <c r="Q115" s="80">
        <f>VLOOKUP(O115,AG51:AH58,2,FALSE)</f>
        <v>0</v>
      </c>
      <c r="R115" s="82">
        <f>SUM(Q115:Q117)+R110</f>
        <v>0</v>
      </c>
      <c r="S115" s="85" t="s">
        <v>99</v>
      </c>
      <c r="T115" s="36"/>
      <c r="U115" s="88" t="s">
        <v>112</v>
      </c>
      <c r="V115" s="89"/>
      <c r="W115" s="80">
        <f>VLOOKUP(U115,AG51:AH58,2,FALSE)</f>
        <v>0</v>
      </c>
      <c r="X115" s="82">
        <f>SUM(W115:W117)+X110</f>
        <v>0</v>
      </c>
      <c r="Y115" s="85" t="s">
        <v>99</v>
      </c>
      <c r="Z115" s="22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2:35" ht="15" thickBot="1" x14ac:dyDescent="0.35">
      <c r="B116" s="99"/>
      <c r="C116" s="90"/>
      <c r="D116" s="91"/>
      <c r="E116" s="97"/>
      <c r="F116" s="83"/>
      <c r="G116" s="86"/>
      <c r="H116" s="146"/>
      <c r="I116" s="90"/>
      <c r="J116" s="91"/>
      <c r="K116" s="81"/>
      <c r="L116" s="83"/>
      <c r="M116" s="86"/>
      <c r="N116" s="26"/>
      <c r="O116" s="90"/>
      <c r="P116" s="91"/>
      <c r="Q116" s="81"/>
      <c r="R116" s="83"/>
      <c r="S116" s="86"/>
      <c r="T116" s="146"/>
      <c r="U116" s="90"/>
      <c r="V116" s="91"/>
      <c r="W116" s="81"/>
      <c r="X116" s="83"/>
      <c r="Y116" s="86"/>
      <c r="Z116" s="22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2:35" x14ac:dyDescent="0.3">
      <c r="B117" s="99"/>
      <c r="C117" s="88" t="s">
        <v>112</v>
      </c>
      <c r="D117" s="89"/>
      <c r="E117" s="81">
        <f>VLOOKUP(C117,AG51:AH58,2,FALSE)</f>
        <v>0</v>
      </c>
      <c r="F117" s="83"/>
      <c r="G117" s="86"/>
      <c r="H117" s="146"/>
      <c r="I117" s="93" t="s">
        <v>112</v>
      </c>
      <c r="J117" s="94"/>
      <c r="K117" s="96">
        <f>VLOOKUP(I117,AG51:AH58,2,FALSE)</f>
        <v>0</v>
      </c>
      <c r="L117" s="83"/>
      <c r="M117" s="86"/>
      <c r="N117" s="26"/>
      <c r="O117" s="93" t="s">
        <v>112</v>
      </c>
      <c r="P117" s="94"/>
      <c r="Q117" s="96">
        <f>VLOOKUP(O117,AG51:AH58,2,FALSE)</f>
        <v>0</v>
      </c>
      <c r="R117" s="83"/>
      <c r="S117" s="86"/>
      <c r="T117" s="146"/>
      <c r="U117" s="93" t="s">
        <v>112</v>
      </c>
      <c r="V117" s="94"/>
      <c r="W117" s="96">
        <f>VLOOKUP(U117,AG51:AH58,2,FALSE)</f>
        <v>0</v>
      </c>
      <c r="X117" s="83"/>
      <c r="Y117" s="86"/>
      <c r="Z117" s="22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2:35" ht="15" thickBot="1" x14ac:dyDescent="0.35">
      <c r="B118" s="100"/>
      <c r="C118" s="90"/>
      <c r="D118" s="91"/>
      <c r="E118" s="92"/>
      <c r="F118" s="84"/>
      <c r="G118" s="87"/>
      <c r="H118" s="36"/>
      <c r="I118" s="90"/>
      <c r="J118" s="95"/>
      <c r="K118" s="97"/>
      <c r="L118" s="84"/>
      <c r="M118" s="87"/>
      <c r="N118" s="26"/>
      <c r="O118" s="90"/>
      <c r="P118" s="95"/>
      <c r="Q118" s="97"/>
      <c r="R118" s="84"/>
      <c r="S118" s="87"/>
      <c r="T118" s="36"/>
      <c r="U118" s="90"/>
      <c r="V118" s="95"/>
      <c r="W118" s="97"/>
      <c r="X118" s="84"/>
      <c r="Y118" s="87"/>
      <c r="Z118" s="22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2:35" ht="15" thickBot="1" x14ac:dyDescent="0.35">
      <c r="B119" s="26"/>
      <c r="C119" s="26"/>
      <c r="D119" s="26"/>
      <c r="E119" s="26"/>
      <c r="F119" s="26"/>
      <c r="G119" s="37"/>
      <c r="H119" s="146"/>
      <c r="I119" s="26"/>
      <c r="J119" s="26"/>
      <c r="K119" s="26"/>
      <c r="L119" s="26"/>
      <c r="M119" s="37"/>
      <c r="N119" s="26"/>
      <c r="O119" s="26"/>
      <c r="P119" s="26"/>
      <c r="Q119" s="26"/>
      <c r="R119" s="26"/>
      <c r="S119" s="26"/>
      <c r="T119" s="146"/>
      <c r="U119" s="26"/>
      <c r="V119" s="26"/>
      <c r="W119" s="26"/>
      <c r="X119" s="26"/>
      <c r="Y119" s="37"/>
      <c r="Z119" s="22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2:35" x14ac:dyDescent="0.3">
      <c r="B120" s="98" t="s">
        <v>60</v>
      </c>
      <c r="C120" s="88" t="s">
        <v>112</v>
      </c>
      <c r="D120" s="89"/>
      <c r="E120" s="96">
        <f>VLOOKUP(C120,AG51:AH58,2,FALSE)</f>
        <v>0</v>
      </c>
      <c r="F120" s="82">
        <f>SUM(E120:E122)+F115</f>
        <v>0</v>
      </c>
      <c r="G120" s="85" t="s">
        <v>99</v>
      </c>
      <c r="H120" s="146"/>
      <c r="I120" s="88" t="s">
        <v>112</v>
      </c>
      <c r="J120" s="89"/>
      <c r="K120" s="80">
        <f>VLOOKUP(I120,AG51:AH58,2,FALSE)</f>
        <v>0</v>
      </c>
      <c r="L120" s="82">
        <f>SUM(K120:K122)+L115</f>
        <v>0</v>
      </c>
      <c r="M120" s="85" t="s">
        <v>99</v>
      </c>
      <c r="N120" s="26"/>
      <c r="O120" s="88" t="s">
        <v>112</v>
      </c>
      <c r="P120" s="89"/>
      <c r="Q120" s="80">
        <f>VLOOKUP(O120,AG51:AH58,2,FALSE)</f>
        <v>0</v>
      </c>
      <c r="R120" s="82">
        <f>SUM(Q120:Q122)+R115</f>
        <v>0</v>
      </c>
      <c r="S120" s="85" t="s">
        <v>99</v>
      </c>
      <c r="T120" s="146"/>
      <c r="U120" s="88" t="s">
        <v>112</v>
      </c>
      <c r="V120" s="89"/>
      <c r="W120" s="80">
        <f>VLOOKUP(U120,AG51:AH58,2,FALSE)</f>
        <v>0</v>
      </c>
      <c r="X120" s="82">
        <f>SUM(W120:W122)+X115</f>
        <v>0</v>
      </c>
      <c r="Y120" s="85" t="s">
        <v>99</v>
      </c>
      <c r="Z120" s="22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2:35" ht="15" thickBot="1" x14ac:dyDescent="0.35">
      <c r="B121" s="99"/>
      <c r="C121" s="90"/>
      <c r="D121" s="91"/>
      <c r="E121" s="97"/>
      <c r="F121" s="83"/>
      <c r="G121" s="86"/>
      <c r="H121" s="36"/>
      <c r="I121" s="90"/>
      <c r="J121" s="91"/>
      <c r="K121" s="81"/>
      <c r="L121" s="83"/>
      <c r="M121" s="86"/>
      <c r="N121" s="26"/>
      <c r="O121" s="90"/>
      <c r="P121" s="91"/>
      <c r="Q121" s="81"/>
      <c r="R121" s="83"/>
      <c r="S121" s="86"/>
      <c r="T121" s="36"/>
      <c r="U121" s="90"/>
      <c r="V121" s="91"/>
      <c r="W121" s="81"/>
      <c r="X121" s="83"/>
      <c r="Y121" s="86"/>
      <c r="Z121" s="22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2:35" x14ac:dyDescent="0.3">
      <c r="B122" s="99"/>
      <c r="C122" s="88" t="s">
        <v>112</v>
      </c>
      <c r="D122" s="89"/>
      <c r="E122" s="81">
        <f>VLOOKUP(C122,AG51:AH58,2,FALSE)</f>
        <v>0</v>
      </c>
      <c r="F122" s="83"/>
      <c r="G122" s="86"/>
      <c r="H122" s="146"/>
      <c r="I122" s="93" t="s">
        <v>112</v>
      </c>
      <c r="J122" s="94"/>
      <c r="K122" s="96">
        <f>VLOOKUP(I122,AG51:AH58,2,FALSE)</f>
        <v>0</v>
      </c>
      <c r="L122" s="83"/>
      <c r="M122" s="86"/>
      <c r="N122" s="26"/>
      <c r="O122" s="93" t="s">
        <v>112</v>
      </c>
      <c r="P122" s="94"/>
      <c r="Q122" s="96">
        <f>VLOOKUP(O122,AG51:AH58,2,FALSE)</f>
        <v>0</v>
      </c>
      <c r="R122" s="83"/>
      <c r="S122" s="86"/>
      <c r="T122" s="146"/>
      <c r="U122" s="93" t="s">
        <v>112</v>
      </c>
      <c r="V122" s="94"/>
      <c r="W122" s="96">
        <f>VLOOKUP(U122,AG51:AH58,2,FALSE)</f>
        <v>0</v>
      </c>
      <c r="X122" s="83"/>
      <c r="Y122" s="86"/>
      <c r="Z122" s="22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2:35" ht="15" thickBot="1" x14ac:dyDescent="0.35">
      <c r="B123" s="100"/>
      <c r="C123" s="90"/>
      <c r="D123" s="91"/>
      <c r="E123" s="92"/>
      <c r="F123" s="84"/>
      <c r="G123" s="87"/>
      <c r="H123" s="146"/>
      <c r="I123" s="90"/>
      <c r="J123" s="95"/>
      <c r="K123" s="97"/>
      <c r="L123" s="84"/>
      <c r="M123" s="87"/>
      <c r="N123" s="26"/>
      <c r="O123" s="90"/>
      <c r="P123" s="95"/>
      <c r="Q123" s="97"/>
      <c r="R123" s="84"/>
      <c r="S123" s="87"/>
      <c r="T123" s="146"/>
      <c r="U123" s="90"/>
      <c r="V123" s="95"/>
      <c r="W123" s="97"/>
      <c r="X123" s="84"/>
      <c r="Y123" s="87"/>
      <c r="Z123" s="22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2:35" ht="15" thickBot="1" x14ac:dyDescent="0.35">
      <c r="B124" s="32"/>
      <c r="C124" s="33"/>
      <c r="D124" s="33"/>
      <c r="E124" s="33"/>
      <c r="F124" s="26"/>
      <c r="G124" s="34"/>
      <c r="H124" s="36"/>
      <c r="I124" s="33"/>
      <c r="J124" s="33"/>
      <c r="K124" s="33"/>
      <c r="L124" s="26"/>
      <c r="M124" s="34"/>
      <c r="N124" s="26"/>
      <c r="O124" s="33"/>
      <c r="P124" s="33"/>
      <c r="Q124" s="33"/>
      <c r="R124" s="26"/>
      <c r="S124" s="35"/>
      <c r="T124" s="36"/>
      <c r="U124" s="33"/>
      <c r="V124" s="33"/>
      <c r="W124" s="33"/>
      <c r="X124" s="26"/>
      <c r="Y124" s="34"/>
      <c r="Z124" s="22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2:35" x14ac:dyDescent="0.3">
      <c r="B125" s="98" t="s">
        <v>61</v>
      </c>
      <c r="C125" s="88" t="s">
        <v>112</v>
      </c>
      <c r="D125" s="89"/>
      <c r="E125" s="96">
        <f>VLOOKUP(C125,AG51:AH58,2,FALSE)</f>
        <v>0</v>
      </c>
      <c r="F125" s="82">
        <f>SUM(E125:E127)+F120</f>
        <v>0</v>
      </c>
      <c r="G125" s="85" t="s">
        <v>99</v>
      </c>
      <c r="H125" s="36"/>
      <c r="I125" s="88" t="s">
        <v>112</v>
      </c>
      <c r="J125" s="89"/>
      <c r="K125" s="80">
        <f>VLOOKUP(I125,AG51:AH58,2,FALSE)</f>
        <v>0</v>
      </c>
      <c r="L125" s="82">
        <f>SUM(K125:K127)+L120</f>
        <v>0</v>
      </c>
      <c r="M125" s="85" t="s">
        <v>99</v>
      </c>
      <c r="N125" s="26"/>
      <c r="O125" s="88" t="s">
        <v>112</v>
      </c>
      <c r="P125" s="89"/>
      <c r="Q125" s="80">
        <f>VLOOKUP(O125,AG51:AH58,2,FALSE)</f>
        <v>0</v>
      </c>
      <c r="R125" s="82">
        <f>SUM(Q125:Q127)+R120</f>
        <v>0</v>
      </c>
      <c r="S125" s="85" t="s">
        <v>99</v>
      </c>
      <c r="T125" s="36"/>
      <c r="U125" s="88" t="s">
        <v>112</v>
      </c>
      <c r="V125" s="89"/>
      <c r="W125" s="80">
        <f>VLOOKUP(U125,AG51:AH58,2,FALSE)</f>
        <v>0</v>
      </c>
      <c r="X125" s="82">
        <f>SUM(W125:W127)+X120</f>
        <v>0</v>
      </c>
      <c r="Y125" s="85" t="s">
        <v>99</v>
      </c>
      <c r="Z125" s="22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2:35" ht="15" thickBot="1" x14ac:dyDescent="0.35">
      <c r="B126" s="99"/>
      <c r="C126" s="90"/>
      <c r="D126" s="91"/>
      <c r="E126" s="97"/>
      <c r="F126" s="83"/>
      <c r="G126" s="86"/>
      <c r="H126" s="26"/>
      <c r="I126" s="90"/>
      <c r="J126" s="91"/>
      <c r="K126" s="81"/>
      <c r="L126" s="83"/>
      <c r="M126" s="86"/>
      <c r="N126" s="26"/>
      <c r="O126" s="90"/>
      <c r="P126" s="91"/>
      <c r="Q126" s="81"/>
      <c r="R126" s="83"/>
      <c r="S126" s="86"/>
      <c r="T126" s="26"/>
      <c r="U126" s="90"/>
      <c r="V126" s="91"/>
      <c r="W126" s="81"/>
      <c r="X126" s="83"/>
      <c r="Y126" s="86"/>
      <c r="Z126" s="22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2:35" x14ac:dyDescent="0.3">
      <c r="B127" s="99"/>
      <c r="C127" s="88" t="s">
        <v>112</v>
      </c>
      <c r="D127" s="89"/>
      <c r="E127" s="81">
        <f>VLOOKUP(C127,AG51:AH58,2,FALSE)</f>
        <v>0</v>
      </c>
      <c r="F127" s="83"/>
      <c r="G127" s="86"/>
      <c r="H127" s="36"/>
      <c r="I127" s="93" t="s">
        <v>112</v>
      </c>
      <c r="J127" s="94"/>
      <c r="K127" s="96">
        <f>VLOOKUP(I127,AG51:AH58,2,FALSE)</f>
        <v>0</v>
      </c>
      <c r="L127" s="83"/>
      <c r="M127" s="86"/>
      <c r="N127" s="36"/>
      <c r="O127" s="93" t="s">
        <v>112</v>
      </c>
      <c r="P127" s="94"/>
      <c r="Q127" s="96">
        <f>VLOOKUP(O127,AG51:AH58,2,FALSE)</f>
        <v>0</v>
      </c>
      <c r="R127" s="83"/>
      <c r="S127" s="86"/>
      <c r="T127" s="36"/>
      <c r="U127" s="93" t="s">
        <v>112</v>
      </c>
      <c r="V127" s="94"/>
      <c r="W127" s="96">
        <f>VLOOKUP(U127,AG51:AH58,2,FALSE)</f>
        <v>0</v>
      </c>
      <c r="X127" s="83"/>
      <c r="Y127" s="86"/>
      <c r="Z127" s="22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2:35" ht="15" thickBot="1" x14ac:dyDescent="0.35">
      <c r="B128" s="100"/>
      <c r="C128" s="90"/>
      <c r="D128" s="91"/>
      <c r="E128" s="92"/>
      <c r="F128" s="84"/>
      <c r="G128" s="87"/>
      <c r="H128" s="36"/>
      <c r="I128" s="90"/>
      <c r="J128" s="95"/>
      <c r="K128" s="97"/>
      <c r="L128" s="84"/>
      <c r="M128" s="87"/>
      <c r="N128" s="36"/>
      <c r="O128" s="90"/>
      <c r="P128" s="95"/>
      <c r="Q128" s="97"/>
      <c r="R128" s="84"/>
      <c r="S128" s="87"/>
      <c r="T128" s="36"/>
      <c r="U128" s="90"/>
      <c r="V128" s="95"/>
      <c r="W128" s="97"/>
      <c r="X128" s="84"/>
      <c r="Y128" s="87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2:35" ht="15" thickBot="1" x14ac:dyDescent="0.35">
      <c r="B129" s="26"/>
      <c r="C129" s="26"/>
      <c r="D129" s="26"/>
      <c r="E129" s="26"/>
      <c r="F129" s="26"/>
      <c r="G129" s="37"/>
      <c r="H129" s="36"/>
      <c r="I129" s="26"/>
      <c r="J129" s="26"/>
      <c r="K129" s="26"/>
      <c r="L129" s="26"/>
      <c r="M129" s="37"/>
      <c r="N129" s="36"/>
      <c r="O129" s="26"/>
      <c r="P129" s="26"/>
      <c r="Q129" s="26"/>
      <c r="R129" s="26"/>
      <c r="S129" s="26"/>
      <c r="T129" s="36"/>
      <c r="U129" s="26"/>
      <c r="V129" s="26"/>
      <c r="W129" s="26"/>
      <c r="X129" s="26"/>
      <c r="Y129" s="37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2:35" x14ac:dyDescent="0.3">
      <c r="B130" s="98" t="s">
        <v>62</v>
      </c>
      <c r="C130" s="88" t="s">
        <v>112</v>
      </c>
      <c r="D130" s="89"/>
      <c r="E130" s="96">
        <f>VLOOKUP(C130,AG51:AH58,2,FALSE)</f>
        <v>0</v>
      </c>
      <c r="F130" s="82">
        <f>SUM(E130:E132)+F125</f>
        <v>0</v>
      </c>
      <c r="G130" s="85" t="s">
        <v>98</v>
      </c>
      <c r="H130" s="36"/>
      <c r="I130" s="88" t="s">
        <v>112</v>
      </c>
      <c r="J130" s="89"/>
      <c r="K130" s="80">
        <f>VLOOKUP(I130,AG51:AH58,2,FALSE)</f>
        <v>0</v>
      </c>
      <c r="L130" s="82">
        <f>SUM(K130:K132)+L125</f>
        <v>0</v>
      </c>
      <c r="M130" s="85" t="s">
        <v>99</v>
      </c>
      <c r="N130" s="36"/>
      <c r="O130" s="88" t="s">
        <v>112</v>
      </c>
      <c r="P130" s="89"/>
      <c r="Q130" s="80">
        <f>VLOOKUP(O130,AG51:AH58,2,FALSE)</f>
        <v>0</v>
      </c>
      <c r="R130" s="82">
        <f>SUM(Q130:Q132)+R125</f>
        <v>0</v>
      </c>
      <c r="S130" s="85" t="s">
        <v>99</v>
      </c>
      <c r="T130" s="36"/>
      <c r="U130" s="88" t="s">
        <v>112</v>
      </c>
      <c r="V130" s="89"/>
      <c r="W130" s="80">
        <f>VLOOKUP(U130,AG51:AH58,2,FALSE)</f>
        <v>0</v>
      </c>
      <c r="X130" s="82">
        <f>SUM(W130:W132)+X125</f>
        <v>0</v>
      </c>
      <c r="Y130" s="85" t="s">
        <v>99</v>
      </c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2:35" ht="15" thickBot="1" x14ac:dyDescent="0.35">
      <c r="B131" s="99"/>
      <c r="C131" s="90"/>
      <c r="D131" s="91"/>
      <c r="E131" s="97"/>
      <c r="F131" s="83"/>
      <c r="G131" s="86"/>
      <c r="H131" s="36"/>
      <c r="I131" s="90"/>
      <c r="J131" s="91"/>
      <c r="K131" s="81"/>
      <c r="L131" s="83"/>
      <c r="M131" s="86"/>
      <c r="N131" s="36"/>
      <c r="O131" s="90"/>
      <c r="P131" s="91"/>
      <c r="Q131" s="81"/>
      <c r="R131" s="83"/>
      <c r="S131" s="86"/>
      <c r="T131" s="36"/>
      <c r="U131" s="90"/>
      <c r="V131" s="91"/>
      <c r="W131" s="81"/>
      <c r="X131" s="83"/>
      <c r="Y131" s="86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2:35" x14ac:dyDescent="0.3">
      <c r="B132" s="99"/>
      <c r="C132" s="88" t="s">
        <v>112</v>
      </c>
      <c r="D132" s="89"/>
      <c r="E132" s="81">
        <f>VLOOKUP(C132,AG51:AH58,2,FALSE)</f>
        <v>0</v>
      </c>
      <c r="F132" s="83"/>
      <c r="G132" s="86"/>
      <c r="H132" s="36"/>
      <c r="I132" s="93" t="s">
        <v>112</v>
      </c>
      <c r="J132" s="94"/>
      <c r="K132" s="96">
        <f>VLOOKUP(I132,AG51:AH58,2,FALSE)</f>
        <v>0</v>
      </c>
      <c r="L132" s="83"/>
      <c r="M132" s="86"/>
      <c r="N132" s="36"/>
      <c r="O132" s="93" t="s">
        <v>112</v>
      </c>
      <c r="P132" s="94"/>
      <c r="Q132" s="96">
        <f>VLOOKUP(O132,AG51:AH58,2,FALSE)</f>
        <v>0</v>
      </c>
      <c r="R132" s="83"/>
      <c r="S132" s="86"/>
      <c r="T132" s="36"/>
      <c r="U132" s="93" t="s">
        <v>112</v>
      </c>
      <c r="V132" s="94"/>
      <c r="W132" s="96">
        <f>VLOOKUP(U132,AG51:AH58,2,FALSE)</f>
        <v>0</v>
      </c>
      <c r="X132" s="83"/>
      <c r="Y132" s="86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2:35" ht="15" thickBot="1" x14ac:dyDescent="0.35">
      <c r="B133" s="100"/>
      <c r="C133" s="90"/>
      <c r="D133" s="91"/>
      <c r="E133" s="92"/>
      <c r="F133" s="84"/>
      <c r="G133" s="87"/>
      <c r="H133" s="36"/>
      <c r="I133" s="90"/>
      <c r="J133" s="95"/>
      <c r="K133" s="97"/>
      <c r="L133" s="84"/>
      <c r="M133" s="87"/>
      <c r="N133" s="36"/>
      <c r="O133" s="90"/>
      <c r="P133" s="95"/>
      <c r="Q133" s="97"/>
      <c r="R133" s="84"/>
      <c r="S133" s="87"/>
      <c r="T133" s="36"/>
      <c r="U133" s="90"/>
      <c r="V133" s="95"/>
      <c r="W133" s="97"/>
      <c r="X133" s="84"/>
      <c r="Y133" s="87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2:35" ht="15" thickBot="1" x14ac:dyDescent="0.35">
      <c r="B134" s="26"/>
      <c r="C134" s="26"/>
      <c r="D134" s="26"/>
      <c r="E134" s="26"/>
      <c r="F134" s="26"/>
      <c r="G134" s="37"/>
      <c r="H134" s="36"/>
      <c r="I134" s="26"/>
      <c r="J134" s="26"/>
      <c r="K134" s="26"/>
      <c r="L134" s="26"/>
      <c r="M134" s="37"/>
      <c r="N134" s="26"/>
      <c r="O134" s="26"/>
      <c r="P134" s="26"/>
      <c r="Q134" s="26"/>
      <c r="R134" s="26"/>
      <c r="S134" s="26"/>
      <c r="T134" s="36"/>
      <c r="U134" s="26"/>
      <c r="V134" s="26"/>
      <c r="W134" s="26"/>
      <c r="X134" s="26"/>
      <c r="Y134" s="37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2:35" x14ac:dyDescent="0.3">
      <c r="B135" s="98" t="s">
        <v>63</v>
      </c>
      <c r="C135" s="88" t="s">
        <v>112</v>
      </c>
      <c r="D135" s="89"/>
      <c r="E135" s="96">
        <f>VLOOKUP(C135,AG51:AH58,2,FALSE)</f>
        <v>0</v>
      </c>
      <c r="F135" s="82">
        <f>SUM(E135:E137)+F130</f>
        <v>0</v>
      </c>
      <c r="G135" s="85" t="s">
        <v>99</v>
      </c>
      <c r="H135" s="36"/>
      <c r="I135" s="88" t="s">
        <v>112</v>
      </c>
      <c r="J135" s="89"/>
      <c r="K135" s="80">
        <f>VLOOKUP(I135,AG51:AH58,2,FALSE)</f>
        <v>0</v>
      </c>
      <c r="L135" s="82">
        <f>SUM(K135:K137)+L130</f>
        <v>0</v>
      </c>
      <c r="M135" s="85" t="s">
        <v>99</v>
      </c>
      <c r="N135" s="26"/>
      <c r="O135" s="88" t="s">
        <v>112</v>
      </c>
      <c r="P135" s="89"/>
      <c r="Q135" s="80">
        <f>VLOOKUP(O135,AG51:AH58,2,FALSE)</f>
        <v>0</v>
      </c>
      <c r="R135" s="82">
        <f>SUM(Q135:Q137)+R130</f>
        <v>0</v>
      </c>
      <c r="S135" s="85" t="s">
        <v>99</v>
      </c>
      <c r="T135" s="36"/>
      <c r="U135" s="88" t="s">
        <v>112</v>
      </c>
      <c r="V135" s="89"/>
      <c r="W135" s="80">
        <f>VLOOKUP(U135,AG51:AH58,2,FALSE)</f>
        <v>0</v>
      </c>
      <c r="X135" s="82">
        <f>SUM(W135:W137)+X130</f>
        <v>0</v>
      </c>
      <c r="Y135" s="85" t="s">
        <v>99</v>
      </c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2:35" ht="15" thickBot="1" x14ac:dyDescent="0.35">
      <c r="B136" s="99"/>
      <c r="C136" s="90"/>
      <c r="D136" s="91"/>
      <c r="E136" s="97"/>
      <c r="F136" s="83"/>
      <c r="G136" s="86"/>
      <c r="H136" s="36"/>
      <c r="I136" s="90"/>
      <c r="J136" s="91"/>
      <c r="K136" s="81"/>
      <c r="L136" s="83"/>
      <c r="M136" s="86"/>
      <c r="N136" s="26"/>
      <c r="O136" s="90"/>
      <c r="P136" s="91"/>
      <c r="Q136" s="81"/>
      <c r="R136" s="83"/>
      <c r="S136" s="86"/>
      <c r="T136" s="36"/>
      <c r="U136" s="90"/>
      <c r="V136" s="91"/>
      <c r="W136" s="81"/>
      <c r="X136" s="83"/>
      <c r="Y136" s="86"/>
      <c r="Z136" s="3"/>
      <c r="AA136" s="3"/>
      <c r="AB136" s="3"/>
      <c r="AC136" s="3"/>
      <c r="AD136" s="3"/>
      <c r="AE136" s="3"/>
      <c r="AF136" s="3"/>
    </row>
    <row r="137" spans="2:35" x14ac:dyDescent="0.3">
      <c r="B137" s="99"/>
      <c r="C137" s="88" t="s">
        <v>112</v>
      </c>
      <c r="D137" s="89"/>
      <c r="E137" s="81">
        <f>VLOOKUP(C137,AG51:AH58,2,FALSE)</f>
        <v>0</v>
      </c>
      <c r="F137" s="83"/>
      <c r="G137" s="86"/>
      <c r="H137" s="36"/>
      <c r="I137" s="93" t="s">
        <v>112</v>
      </c>
      <c r="J137" s="94"/>
      <c r="K137" s="96">
        <f>VLOOKUP(I137,AG51:AH58,2,FALSE)</f>
        <v>0</v>
      </c>
      <c r="L137" s="83"/>
      <c r="M137" s="86"/>
      <c r="N137" s="26"/>
      <c r="O137" s="93" t="s">
        <v>112</v>
      </c>
      <c r="P137" s="94"/>
      <c r="Q137" s="96">
        <f>VLOOKUP(O137,AG51:AH58,2,FALSE)</f>
        <v>0</v>
      </c>
      <c r="R137" s="83"/>
      <c r="S137" s="86"/>
      <c r="T137" s="36"/>
      <c r="U137" s="93" t="s">
        <v>112</v>
      </c>
      <c r="V137" s="94"/>
      <c r="W137" s="96">
        <f>VLOOKUP(U137,AG51:AH58,2,FALSE)</f>
        <v>0</v>
      </c>
      <c r="X137" s="83"/>
      <c r="Y137" s="86"/>
      <c r="Z137" s="3"/>
      <c r="AA137" s="3"/>
      <c r="AB137" s="3"/>
      <c r="AC137" s="3"/>
      <c r="AD137" s="3"/>
      <c r="AE137" s="3"/>
      <c r="AF137" s="3"/>
    </row>
    <row r="138" spans="2:35" ht="15" thickBot="1" x14ac:dyDescent="0.35">
      <c r="B138" s="100"/>
      <c r="C138" s="90"/>
      <c r="D138" s="91"/>
      <c r="E138" s="92"/>
      <c r="F138" s="84"/>
      <c r="G138" s="87"/>
      <c r="H138" s="26"/>
      <c r="I138" s="90"/>
      <c r="J138" s="95"/>
      <c r="K138" s="97"/>
      <c r="L138" s="84"/>
      <c r="M138" s="87"/>
      <c r="N138" s="26"/>
      <c r="O138" s="90"/>
      <c r="P138" s="95"/>
      <c r="Q138" s="97"/>
      <c r="R138" s="84"/>
      <c r="S138" s="87"/>
      <c r="T138" s="26"/>
      <c r="U138" s="90"/>
      <c r="V138" s="95"/>
      <c r="W138" s="97"/>
      <c r="X138" s="84"/>
      <c r="Y138" s="87"/>
      <c r="Z138" s="3"/>
      <c r="AA138" s="3"/>
      <c r="AB138" s="3"/>
      <c r="AC138" s="3"/>
      <c r="AD138" s="3"/>
      <c r="AE138" s="3"/>
      <c r="AF138" s="3"/>
    </row>
    <row r="139" spans="2:35" ht="15" thickBot="1" x14ac:dyDescent="0.35">
      <c r="B139" s="26"/>
      <c r="C139" s="26"/>
      <c r="D139" s="26"/>
      <c r="E139" s="26"/>
      <c r="F139" s="26"/>
      <c r="G139" s="37"/>
      <c r="H139" s="26"/>
      <c r="I139" s="26"/>
      <c r="J139" s="26"/>
      <c r="K139" s="26"/>
      <c r="L139" s="26"/>
      <c r="M139" s="37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37"/>
      <c r="Z139" s="3"/>
      <c r="AA139" s="3"/>
      <c r="AB139" s="3"/>
      <c r="AC139" s="3"/>
      <c r="AD139" s="3"/>
      <c r="AE139" s="3"/>
      <c r="AF139" s="3"/>
    </row>
    <row r="140" spans="2:35" x14ac:dyDescent="0.3">
      <c r="B140" s="98" t="s">
        <v>64</v>
      </c>
      <c r="C140" s="88" t="s">
        <v>112</v>
      </c>
      <c r="D140" s="89"/>
      <c r="E140" s="96">
        <f>VLOOKUP(C140,AG51:AH58,2,FALSE)</f>
        <v>0</v>
      </c>
      <c r="F140" s="82">
        <f>SUM(E140:E142)+F135</f>
        <v>0</v>
      </c>
      <c r="G140" s="85" t="s">
        <v>99</v>
      </c>
      <c r="H140" s="26"/>
      <c r="I140" s="88" t="s">
        <v>112</v>
      </c>
      <c r="J140" s="89"/>
      <c r="K140" s="80">
        <f>VLOOKUP(I140,AG51:AH58,2,FALSE)</f>
        <v>0</v>
      </c>
      <c r="L140" s="82">
        <f>SUM(K140:K142)+L135</f>
        <v>0</v>
      </c>
      <c r="M140" s="85" t="s">
        <v>99</v>
      </c>
      <c r="N140" s="26"/>
      <c r="O140" s="88" t="s">
        <v>112</v>
      </c>
      <c r="P140" s="89"/>
      <c r="Q140" s="80">
        <f>VLOOKUP(O140,AG51:AH58,2,FALSE)</f>
        <v>0</v>
      </c>
      <c r="R140" s="82">
        <f>SUM(Q140:Q142)+R135</f>
        <v>0</v>
      </c>
      <c r="S140" s="85" t="s">
        <v>99</v>
      </c>
      <c r="T140" s="26"/>
      <c r="U140" s="88" t="s">
        <v>112</v>
      </c>
      <c r="V140" s="89"/>
      <c r="W140" s="80">
        <f>VLOOKUP(U140,AG51:AH58,2,FALSE)</f>
        <v>0</v>
      </c>
      <c r="X140" s="82">
        <f>SUM(W140:W142)+X135</f>
        <v>0</v>
      </c>
      <c r="Y140" s="85" t="s">
        <v>99</v>
      </c>
      <c r="Z140" s="3"/>
      <c r="AA140" s="3"/>
      <c r="AB140" s="3"/>
      <c r="AC140" s="3"/>
      <c r="AD140" s="3"/>
      <c r="AE140" s="3"/>
    </row>
    <row r="141" spans="2:35" ht="15" thickBot="1" x14ac:dyDescent="0.35">
      <c r="B141" s="99"/>
      <c r="C141" s="90"/>
      <c r="D141" s="91"/>
      <c r="E141" s="97"/>
      <c r="F141" s="83"/>
      <c r="G141" s="86"/>
      <c r="H141" s="26"/>
      <c r="I141" s="90"/>
      <c r="J141" s="91"/>
      <c r="K141" s="81"/>
      <c r="L141" s="83"/>
      <c r="M141" s="86"/>
      <c r="N141" s="26"/>
      <c r="O141" s="90"/>
      <c r="P141" s="91"/>
      <c r="Q141" s="81"/>
      <c r="R141" s="83"/>
      <c r="S141" s="86"/>
      <c r="T141" s="26"/>
      <c r="U141" s="90"/>
      <c r="V141" s="91"/>
      <c r="W141" s="81"/>
      <c r="X141" s="83"/>
      <c r="Y141" s="86"/>
      <c r="Z141" s="3"/>
      <c r="AA141" s="3"/>
      <c r="AB141" s="3"/>
      <c r="AC141" s="3"/>
      <c r="AD141" s="3"/>
      <c r="AE141" s="3"/>
    </row>
    <row r="142" spans="2:35" x14ac:dyDescent="0.3">
      <c r="B142" s="99"/>
      <c r="C142" s="88" t="s">
        <v>112</v>
      </c>
      <c r="D142" s="89"/>
      <c r="E142" s="81">
        <f>VLOOKUP(C142,AG51:AH58,2,FALSE)</f>
        <v>0</v>
      </c>
      <c r="F142" s="83"/>
      <c r="G142" s="86"/>
      <c r="H142" s="26"/>
      <c r="I142" s="93" t="s">
        <v>112</v>
      </c>
      <c r="J142" s="94"/>
      <c r="K142" s="96">
        <f>VLOOKUP(I142,AG51:AH58,2,FALSE)</f>
        <v>0</v>
      </c>
      <c r="L142" s="83"/>
      <c r="M142" s="86"/>
      <c r="N142" s="26"/>
      <c r="O142" s="93" t="s">
        <v>112</v>
      </c>
      <c r="P142" s="94"/>
      <c r="Q142" s="96">
        <f>VLOOKUP(O142,AG51:AH58,2,FALSE)</f>
        <v>0</v>
      </c>
      <c r="R142" s="83"/>
      <c r="S142" s="86"/>
      <c r="T142" s="26"/>
      <c r="U142" s="93" t="s">
        <v>112</v>
      </c>
      <c r="V142" s="94"/>
      <c r="W142" s="96">
        <f>VLOOKUP(U142,AG51:AH58,2,FALSE)</f>
        <v>0</v>
      </c>
      <c r="X142" s="83"/>
      <c r="Y142" s="86"/>
      <c r="Z142" s="3"/>
      <c r="AA142" s="3"/>
      <c r="AB142" s="3"/>
      <c r="AC142" s="3"/>
      <c r="AD142" s="3"/>
      <c r="AE142" s="3"/>
    </row>
    <row r="143" spans="2:35" ht="15" thickBot="1" x14ac:dyDescent="0.35">
      <c r="B143" s="100"/>
      <c r="C143" s="90"/>
      <c r="D143" s="91"/>
      <c r="E143" s="92"/>
      <c r="F143" s="84"/>
      <c r="G143" s="87"/>
      <c r="H143" s="26"/>
      <c r="I143" s="90"/>
      <c r="J143" s="95"/>
      <c r="K143" s="97"/>
      <c r="L143" s="84"/>
      <c r="M143" s="87"/>
      <c r="N143" s="26"/>
      <c r="O143" s="90"/>
      <c r="P143" s="95"/>
      <c r="Q143" s="97"/>
      <c r="R143" s="84"/>
      <c r="S143" s="87"/>
      <c r="T143" s="26"/>
      <c r="U143" s="90"/>
      <c r="V143" s="95"/>
      <c r="W143" s="97"/>
      <c r="X143" s="84"/>
      <c r="Y143" s="87"/>
      <c r="Z143" s="3"/>
      <c r="AA143" s="3"/>
      <c r="AB143" s="3"/>
      <c r="AC143" s="3"/>
      <c r="AD143" s="3"/>
    </row>
    <row r="144" spans="2:35" ht="14.4" customHeight="1" thickBot="1" x14ac:dyDescent="0.35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2:30" ht="14.4" customHeight="1" x14ac:dyDescent="0.3">
      <c r="B145" s="98" t="s">
        <v>110</v>
      </c>
      <c r="C145" s="88" t="s">
        <v>112</v>
      </c>
      <c r="D145" s="89"/>
      <c r="E145" s="96">
        <f>VLOOKUP(C145,AG51:AH58,2,FALSE)</f>
        <v>0</v>
      </c>
      <c r="F145" s="82">
        <f>SUM(E145:E147)+F140</f>
        <v>0</v>
      </c>
      <c r="G145" s="85" t="s">
        <v>99</v>
      </c>
      <c r="H145" s="36"/>
      <c r="I145" s="88" t="s">
        <v>112</v>
      </c>
      <c r="J145" s="89"/>
      <c r="K145" s="80">
        <f>VLOOKUP(I145,AG51:AH58,2,FALSE)</f>
        <v>0</v>
      </c>
      <c r="L145" s="82">
        <f>SUM(K145:K147)+L140</f>
        <v>0</v>
      </c>
      <c r="M145" s="85" t="s">
        <v>99</v>
      </c>
      <c r="N145" s="26"/>
      <c r="O145" s="88" t="s">
        <v>112</v>
      </c>
      <c r="P145" s="89"/>
      <c r="Q145" s="80">
        <f>VLOOKUP(O145,AG51:AH58,2,FALSE)</f>
        <v>0</v>
      </c>
      <c r="R145" s="82">
        <f>SUM(Q145:Q147)+R140</f>
        <v>0</v>
      </c>
      <c r="S145" s="85" t="s">
        <v>99</v>
      </c>
      <c r="T145" s="36"/>
      <c r="U145" s="88" t="s">
        <v>112</v>
      </c>
      <c r="V145" s="89"/>
      <c r="W145" s="80">
        <f>VLOOKUP(U145,AG51:AH58,2,FALSE)</f>
        <v>0</v>
      </c>
      <c r="X145" s="82">
        <f>SUM(W145:W147)+X140</f>
        <v>0</v>
      </c>
      <c r="Y145" s="85" t="s">
        <v>99</v>
      </c>
      <c r="Z145" s="3"/>
      <c r="AA145" s="3"/>
      <c r="AB145" s="3"/>
      <c r="AC145" s="3"/>
      <c r="AD145" s="3"/>
    </row>
    <row r="146" spans="2:30" ht="15" customHeight="1" thickBot="1" x14ac:dyDescent="0.35">
      <c r="B146" s="99"/>
      <c r="C146" s="90"/>
      <c r="D146" s="91"/>
      <c r="E146" s="97"/>
      <c r="F146" s="83"/>
      <c r="G146" s="86"/>
      <c r="H146" s="36"/>
      <c r="I146" s="90"/>
      <c r="J146" s="91"/>
      <c r="K146" s="81"/>
      <c r="L146" s="83"/>
      <c r="M146" s="86"/>
      <c r="N146" s="26"/>
      <c r="O146" s="90"/>
      <c r="P146" s="91"/>
      <c r="Q146" s="81"/>
      <c r="R146" s="83"/>
      <c r="S146" s="86"/>
      <c r="T146" s="36"/>
      <c r="U146" s="90"/>
      <c r="V146" s="91"/>
      <c r="W146" s="81"/>
      <c r="X146" s="83"/>
      <c r="Y146" s="86"/>
      <c r="Z146" s="3"/>
      <c r="AA146" s="3"/>
      <c r="AB146" s="3"/>
      <c r="AC146" s="3"/>
      <c r="AD146" s="3"/>
    </row>
    <row r="147" spans="2:30" x14ac:dyDescent="0.3">
      <c r="B147" s="99"/>
      <c r="C147" s="88" t="s">
        <v>112</v>
      </c>
      <c r="D147" s="89"/>
      <c r="E147" s="81">
        <f>VLOOKUP(C147,AG51:AH58,2,FALSE)</f>
        <v>0</v>
      </c>
      <c r="F147" s="83"/>
      <c r="G147" s="86"/>
      <c r="H147" s="36"/>
      <c r="I147" s="93" t="s">
        <v>112</v>
      </c>
      <c r="J147" s="94"/>
      <c r="K147" s="96">
        <f>VLOOKUP(I147,AG51:AH58,2,FALSE)</f>
        <v>0</v>
      </c>
      <c r="L147" s="83"/>
      <c r="M147" s="86"/>
      <c r="N147" s="26"/>
      <c r="O147" s="93" t="s">
        <v>112</v>
      </c>
      <c r="P147" s="94"/>
      <c r="Q147" s="96">
        <f>VLOOKUP(O147,AG51:AH58,2,FALSE)</f>
        <v>0</v>
      </c>
      <c r="R147" s="83"/>
      <c r="S147" s="86"/>
      <c r="T147" s="36"/>
      <c r="U147" s="93" t="s">
        <v>112</v>
      </c>
      <c r="V147" s="94"/>
      <c r="W147" s="96">
        <f>VLOOKUP(U147,AG51:AH58,2,FALSE)</f>
        <v>0</v>
      </c>
      <c r="X147" s="83"/>
      <c r="Y147" s="86"/>
      <c r="Z147" s="3"/>
      <c r="AA147" s="3"/>
      <c r="AB147" s="3"/>
      <c r="AC147" s="3"/>
      <c r="AD147" s="3"/>
    </row>
    <row r="148" spans="2:30" ht="15" thickBot="1" x14ac:dyDescent="0.35">
      <c r="B148" s="100"/>
      <c r="C148" s="90"/>
      <c r="D148" s="91"/>
      <c r="E148" s="92"/>
      <c r="F148" s="84"/>
      <c r="G148" s="87"/>
      <c r="H148" s="26"/>
      <c r="I148" s="90"/>
      <c r="J148" s="95"/>
      <c r="K148" s="97"/>
      <c r="L148" s="84"/>
      <c r="M148" s="87"/>
      <c r="N148" s="26"/>
      <c r="O148" s="90"/>
      <c r="P148" s="95"/>
      <c r="Q148" s="97"/>
      <c r="R148" s="84"/>
      <c r="S148" s="87"/>
      <c r="T148" s="26"/>
      <c r="U148" s="90"/>
      <c r="V148" s="95"/>
      <c r="W148" s="97"/>
      <c r="X148" s="84"/>
      <c r="Y148" s="87"/>
      <c r="Z148" s="3"/>
      <c r="AA148" s="3"/>
      <c r="AB148" s="3"/>
      <c r="AC148" s="3"/>
      <c r="AD148" s="3"/>
    </row>
    <row r="149" spans="2:30" ht="15" thickBot="1" x14ac:dyDescent="0.35">
      <c r="B149" s="26"/>
      <c r="C149" s="26"/>
      <c r="D149" s="26"/>
      <c r="E149" s="26"/>
      <c r="F149" s="26"/>
      <c r="G149" s="37"/>
      <c r="H149" s="26"/>
      <c r="I149" s="26"/>
      <c r="J149" s="26"/>
      <c r="K149" s="26"/>
      <c r="L149" s="26"/>
      <c r="M149" s="37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37"/>
      <c r="Z149" s="3"/>
      <c r="AA149" s="3"/>
      <c r="AB149" s="3"/>
      <c r="AC149" s="3"/>
      <c r="AD149" s="3"/>
    </row>
    <row r="150" spans="2:30" x14ac:dyDescent="0.3">
      <c r="B150" s="98" t="s">
        <v>111</v>
      </c>
      <c r="C150" s="88" t="s">
        <v>112</v>
      </c>
      <c r="D150" s="89"/>
      <c r="E150" s="96">
        <f>VLOOKUP(C150,AG51:AH58,2,FALSE)</f>
        <v>0</v>
      </c>
      <c r="F150" s="82">
        <f>SUM(E150:E152)+F145</f>
        <v>0</v>
      </c>
      <c r="G150" s="85" t="s">
        <v>99</v>
      </c>
      <c r="H150" s="26"/>
      <c r="I150" s="88" t="s">
        <v>112</v>
      </c>
      <c r="J150" s="89"/>
      <c r="K150" s="80">
        <f>VLOOKUP(I150,AG51:AH58,2,FALSE)</f>
        <v>0</v>
      </c>
      <c r="L150" s="82">
        <f>SUM(K150:K152)+L145</f>
        <v>0</v>
      </c>
      <c r="M150" s="85" t="s">
        <v>99</v>
      </c>
      <c r="N150" s="26"/>
      <c r="O150" s="88" t="s">
        <v>112</v>
      </c>
      <c r="P150" s="89"/>
      <c r="Q150" s="80">
        <f>VLOOKUP(O150,AG51:AH58,2,FALSE)</f>
        <v>0</v>
      </c>
      <c r="R150" s="82">
        <f>SUM(Q150:Q152)+R145</f>
        <v>0</v>
      </c>
      <c r="S150" s="85" t="s">
        <v>99</v>
      </c>
      <c r="T150" s="26"/>
      <c r="U150" s="88" t="s">
        <v>112</v>
      </c>
      <c r="V150" s="89"/>
      <c r="W150" s="80">
        <f>VLOOKUP(U150,AG51:AH58,2,FALSE)</f>
        <v>0</v>
      </c>
      <c r="X150" s="82">
        <f>SUM(W150:W152)+X145</f>
        <v>0</v>
      </c>
      <c r="Y150" s="85" t="s">
        <v>99</v>
      </c>
      <c r="Z150" s="3"/>
      <c r="AA150" s="3"/>
      <c r="AB150" s="3"/>
      <c r="AC150" s="3"/>
      <c r="AD150" s="3"/>
    </row>
    <row r="151" spans="2:30" ht="15" thickBot="1" x14ac:dyDescent="0.35">
      <c r="B151" s="99"/>
      <c r="C151" s="90"/>
      <c r="D151" s="91"/>
      <c r="E151" s="97"/>
      <c r="F151" s="83"/>
      <c r="G151" s="86"/>
      <c r="H151" s="26"/>
      <c r="I151" s="90"/>
      <c r="J151" s="91"/>
      <c r="K151" s="81"/>
      <c r="L151" s="83"/>
      <c r="M151" s="86"/>
      <c r="N151" s="26"/>
      <c r="O151" s="90"/>
      <c r="P151" s="91"/>
      <c r="Q151" s="81"/>
      <c r="R151" s="83"/>
      <c r="S151" s="86"/>
      <c r="T151" s="26"/>
      <c r="U151" s="90"/>
      <c r="V151" s="91"/>
      <c r="W151" s="81"/>
      <c r="X151" s="83"/>
      <c r="Y151" s="86"/>
      <c r="Z151" s="3"/>
      <c r="AA151" s="3"/>
      <c r="AB151" s="3"/>
      <c r="AC151" s="3"/>
      <c r="AD151" s="3"/>
    </row>
    <row r="152" spans="2:30" x14ac:dyDescent="0.3">
      <c r="B152" s="99"/>
      <c r="C152" s="88" t="s">
        <v>112</v>
      </c>
      <c r="D152" s="89"/>
      <c r="E152" s="81">
        <f>VLOOKUP(C152,AG51:AH58,2,FALSE)</f>
        <v>0</v>
      </c>
      <c r="F152" s="83"/>
      <c r="G152" s="86"/>
      <c r="H152" s="26"/>
      <c r="I152" s="93" t="s">
        <v>112</v>
      </c>
      <c r="J152" s="94"/>
      <c r="K152" s="96">
        <f>VLOOKUP(I152,AG51:AH58,2,FALSE)</f>
        <v>0</v>
      </c>
      <c r="L152" s="83"/>
      <c r="M152" s="86"/>
      <c r="N152" s="26"/>
      <c r="O152" s="93" t="s">
        <v>112</v>
      </c>
      <c r="P152" s="94"/>
      <c r="Q152" s="96">
        <f>VLOOKUP(O152,AG51:AH58,2,FALSE)</f>
        <v>0</v>
      </c>
      <c r="R152" s="83"/>
      <c r="S152" s="86"/>
      <c r="T152" s="26"/>
      <c r="U152" s="93" t="s">
        <v>112</v>
      </c>
      <c r="V152" s="94"/>
      <c r="W152" s="96">
        <f>VLOOKUP(U152,AG51:AH58,2,FALSE)</f>
        <v>0</v>
      </c>
      <c r="X152" s="83"/>
      <c r="Y152" s="86"/>
      <c r="Z152" s="3"/>
      <c r="AA152" s="3"/>
      <c r="AB152" s="3"/>
      <c r="AC152" s="3"/>
      <c r="AD152" s="3"/>
    </row>
    <row r="153" spans="2:30" ht="15" thickBot="1" x14ac:dyDescent="0.35">
      <c r="B153" s="100"/>
      <c r="C153" s="90"/>
      <c r="D153" s="91"/>
      <c r="E153" s="92"/>
      <c r="F153" s="84"/>
      <c r="G153" s="87"/>
      <c r="H153" s="26"/>
      <c r="I153" s="90"/>
      <c r="J153" s="95"/>
      <c r="K153" s="97"/>
      <c r="L153" s="84"/>
      <c r="M153" s="87"/>
      <c r="N153" s="26"/>
      <c r="O153" s="90"/>
      <c r="P153" s="95"/>
      <c r="Q153" s="97"/>
      <c r="R153" s="84"/>
      <c r="S153" s="87"/>
      <c r="T153" s="26"/>
      <c r="U153" s="90"/>
      <c r="V153" s="95"/>
      <c r="W153" s="97"/>
      <c r="X153" s="84"/>
      <c r="Y153" s="87"/>
      <c r="Z153" s="3"/>
      <c r="AA153" s="3"/>
      <c r="AB153" s="3"/>
      <c r="AC153" s="3"/>
      <c r="AD153" s="3"/>
    </row>
    <row r="154" spans="2:30" x14ac:dyDescent="0.3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2:30" ht="15" thickBot="1" x14ac:dyDescent="0.35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2:30" ht="15" thickBot="1" x14ac:dyDescent="0.35">
      <c r="B156" s="3"/>
      <c r="C156" s="108" t="s">
        <v>102</v>
      </c>
      <c r="D156" s="109"/>
      <c r="E156" s="109"/>
      <c r="F156" s="109"/>
      <c r="G156" s="145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2:30" x14ac:dyDescent="0.3">
      <c r="B157" s="3"/>
      <c r="C157" s="38" t="s">
        <v>49</v>
      </c>
      <c r="D157" s="39">
        <f>F140</f>
        <v>0</v>
      </c>
      <c r="E157" s="139" t="s">
        <v>101</v>
      </c>
      <c r="F157" s="140"/>
      <c r="G157" s="85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2:30" x14ac:dyDescent="0.3">
      <c r="B158" s="3"/>
      <c r="C158" s="40" t="s">
        <v>50</v>
      </c>
      <c r="D158" s="41">
        <f>L140</f>
        <v>0</v>
      </c>
      <c r="E158" s="141" t="s">
        <v>101</v>
      </c>
      <c r="F158" s="142"/>
      <c r="G158" s="86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2:30" x14ac:dyDescent="0.3">
      <c r="B159" s="3"/>
      <c r="C159" s="40" t="s">
        <v>51</v>
      </c>
      <c r="D159" s="41">
        <f>R140</f>
        <v>0</v>
      </c>
      <c r="E159" s="141" t="s">
        <v>101</v>
      </c>
      <c r="F159" s="142"/>
      <c r="G159" s="86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2:30" ht="15" thickBot="1" x14ac:dyDescent="0.35">
      <c r="B160" s="3"/>
      <c r="C160" s="42" t="s">
        <v>52</v>
      </c>
      <c r="D160" s="43">
        <f>X140</f>
        <v>0</v>
      </c>
      <c r="E160" s="143" t="s">
        <v>101</v>
      </c>
      <c r="F160" s="144"/>
      <c r="G160" s="87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2:26" x14ac:dyDescent="0.3">
      <c r="B161" s="3"/>
      <c r="C161" s="6"/>
      <c r="D161" s="6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2:26" ht="15" thickBot="1" x14ac:dyDescent="0.35">
      <c r="B162" s="3"/>
      <c r="C162" s="6"/>
      <c r="D162" s="6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2:26" ht="15" thickBot="1" x14ac:dyDescent="0.35">
      <c r="B163" s="72">
        <v>6</v>
      </c>
      <c r="C163" s="108" t="s">
        <v>66</v>
      </c>
      <c r="D163" s="109"/>
      <c r="E163" s="56" t="s">
        <v>118</v>
      </c>
      <c r="F163" s="109" t="s">
        <v>69</v>
      </c>
      <c r="G163" s="109"/>
      <c r="H163" s="109"/>
      <c r="I163" s="109"/>
      <c r="J163" s="56"/>
      <c r="K163" s="56"/>
      <c r="L163" s="56"/>
      <c r="M163" s="57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2:26" ht="15" thickBot="1" x14ac:dyDescent="0.35">
      <c r="B164" s="3"/>
      <c r="C164" s="119" t="s">
        <v>82</v>
      </c>
      <c r="D164" s="120"/>
      <c r="E164" s="44" t="s">
        <v>68</v>
      </c>
      <c r="F164" s="119" t="s">
        <v>119</v>
      </c>
      <c r="G164" s="120"/>
      <c r="H164" s="120"/>
      <c r="I164" s="121"/>
      <c r="J164" s="44" t="s">
        <v>71</v>
      </c>
      <c r="K164" s="122" t="s">
        <v>72</v>
      </c>
      <c r="L164" s="122"/>
      <c r="M164" s="12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2:26" ht="15" thickBot="1" x14ac:dyDescent="0.35">
      <c r="B165" s="3"/>
      <c r="C165" s="116" t="s">
        <v>67</v>
      </c>
      <c r="D165" s="117"/>
      <c r="E165" s="45">
        <v>0</v>
      </c>
      <c r="F165" s="45">
        <v>0</v>
      </c>
      <c r="G165" s="45">
        <v>0</v>
      </c>
      <c r="H165" s="45">
        <v>0</v>
      </c>
      <c r="I165" s="46" t="s">
        <v>70</v>
      </c>
      <c r="J165" s="46">
        <f>E165+((F165+G165+H165)/2)</f>
        <v>0</v>
      </c>
      <c r="K165" s="124" t="s">
        <v>104</v>
      </c>
      <c r="L165" s="124"/>
      <c r="M165" s="125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2:26" ht="15" thickBot="1" x14ac:dyDescent="0.35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2:26" ht="15" thickBot="1" x14ac:dyDescent="0.35">
      <c r="B167" s="76">
        <v>7</v>
      </c>
      <c r="C167" s="108" t="s">
        <v>76</v>
      </c>
      <c r="D167" s="109"/>
      <c r="E167" s="58"/>
      <c r="F167" s="58"/>
      <c r="G167" s="58"/>
      <c r="H167" s="58"/>
      <c r="I167" s="58"/>
      <c r="J167" s="58"/>
      <c r="K167" s="58"/>
      <c r="L167" s="58"/>
      <c r="M167" s="59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2:26" ht="15" thickBot="1" x14ac:dyDescent="0.35">
      <c r="C168" s="47"/>
      <c r="D168" s="119" t="s">
        <v>77</v>
      </c>
      <c r="E168" s="120"/>
      <c r="F168" s="120"/>
      <c r="G168" s="121"/>
      <c r="H168" s="119" t="s">
        <v>123</v>
      </c>
      <c r="I168" s="121"/>
      <c r="J168" s="44" t="s">
        <v>107</v>
      </c>
      <c r="K168" s="122" t="s">
        <v>108</v>
      </c>
      <c r="L168" s="122"/>
      <c r="M168" s="12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6" x14ac:dyDescent="0.3">
      <c r="C169" s="48" t="s">
        <v>49</v>
      </c>
      <c r="D169" s="49">
        <f t="shared" ref="D169:E172" si="0">D157</f>
        <v>0</v>
      </c>
      <c r="E169" s="110" t="str">
        <f>E157</f>
        <v>SECCIÓN BAJADA SEGÚN TABLA N°5</v>
      </c>
      <c r="F169" s="111"/>
      <c r="G169" s="112"/>
      <c r="H169" s="96">
        <v>0</v>
      </c>
      <c r="I169" s="135"/>
      <c r="J169" s="50" t="s">
        <v>113</v>
      </c>
      <c r="K169" s="126" t="s">
        <v>106</v>
      </c>
      <c r="L169" s="127"/>
      <c r="M169" s="128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6" x14ac:dyDescent="0.3">
      <c r="C170" s="48" t="s">
        <v>50</v>
      </c>
      <c r="D170" s="49">
        <f t="shared" si="0"/>
        <v>0</v>
      </c>
      <c r="E170" s="113" t="str">
        <f>E158</f>
        <v>SECCIÓN BAJADA SEGÚN TABLA N°5</v>
      </c>
      <c r="F170" s="114"/>
      <c r="G170" s="115"/>
      <c r="H170" s="136"/>
      <c r="I170" s="137"/>
      <c r="J170" s="50" t="s">
        <v>113</v>
      </c>
      <c r="K170" s="129" t="s">
        <v>106</v>
      </c>
      <c r="L170" s="130"/>
      <c r="M170" s="13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6" x14ac:dyDescent="0.3">
      <c r="C171" s="48" t="s">
        <v>51</v>
      </c>
      <c r="D171" s="49">
        <f t="shared" si="0"/>
        <v>0</v>
      </c>
      <c r="E171" s="113" t="str">
        <f t="shared" si="0"/>
        <v>SECCIÓN BAJADA SEGÚN TABLA N°5</v>
      </c>
      <c r="F171" s="114"/>
      <c r="G171" s="115"/>
      <c r="H171" s="136"/>
      <c r="I171" s="137"/>
      <c r="J171" s="50" t="s">
        <v>113</v>
      </c>
      <c r="K171" s="129" t="s">
        <v>106</v>
      </c>
      <c r="L171" s="130"/>
      <c r="M171" s="13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6" ht="15" thickBot="1" x14ac:dyDescent="0.35">
      <c r="C172" s="51" t="s">
        <v>52</v>
      </c>
      <c r="D172" s="52">
        <f t="shared" si="0"/>
        <v>0</v>
      </c>
      <c r="E172" s="116" t="str">
        <f t="shared" si="0"/>
        <v>SECCIÓN BAJADA SEGÚN TABLA N°5</v>
      </c>
      <c r="F172" s="117"/>
      <c r="G172" s="118"/>
      <c r="H172" s="97"/>
      <c r="I172" s="138"/>
      <c r="J172" s="53" t="s">
        <v>113</v>
      </c>
      <c r="K172" s="132" t="s">
        <v>106</v>
      </c>
      <c r="L172" s="133"/>
      <c r="M172" s="134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6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6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6" x14ac:dyDescent="0.3">
      <c r="C175" s="3"/>
      <c r="D175" s="3"/>
      <c r="E175" s="3"/>
      <c r="G175" s="3"/>
      <c r="H175" s="3"/>
      <c r="I175" s="3"/>
      <c r="J175" s="5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6" x14ac:dyDescent="0.3">
      <c r="C176" s="3"/>
      <c r="D176" s="3"/>
      <c r="E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</sheetData>
  <sheetProtection formatCells="0" formatColumns="0" formatRows="0" insertColumns="0" insertRows="0" insertHyperlinks="0" deleteColumns="0" deleteRows="0" sort="0" autoFilter="0" pivotTables="0"/>
  <mergeCells count="453">
    <mergeCell ref="A7:AF7"/>
    <mergeCell ref="A2:AF2"/>
    <mergeCell ref="A3:AF3"/>
    <mergeCell ref="I6:M6"/>
    <mergeCell ref="T95:T96"/>
    <mergeCell ref="O97:P98"/>
    <mergeCell ref="Q97:Q98"/>
    <mergeCell ref="T98:T99"/>
    <mergeCell ref="X90:X93"/>
    <mergeCell ref="F164:I164"/>
    <mergeCell ref="F163:I163"/>
    <mergeCell ref="H101:H102"/>
    <mergeCell ref="H107:H108"/>
    <mergeCell ref="O105:P106"/>
    <mergeCell ref="Q105:Q106"/>
    <mergeCell ref="R105:R108"/>
    <mergeCell ref="O107:P108"/>
    <mergeCell ref="Q107:Q108"/>
    <mergeCell ref="S105:S108"/>
    <mergeCell ref="T107:T108"/>
    <mergeCell ref="H122:H123"/>
    <mergeCell ref="M90:M93"/>
    <mergeCell ref="I92:J93"/>
    <mergeCell ref="K92:K93"/>
    <mergeCell ref="M100:M103"/>
    <mergeCell ref="I102:J103"/>
    <mergeCell ref="C17:D17"/>
    <mergeCell ref="C18:D18"/>
    <mergeCell ref="C19:D19"/>
    <mergeCell ref="C20:D20"/>
    <mergeCell ref="C22:D22"/>
    <mergeCell ref="H95:H96"/>
    <mergeCell ref="H98:H99"/>
    <mergeCell ref="C31:D31"/>
    <mergeCell ref="C32:D32"/>
    <mergeCell ref="C33:D33"/>
    <mergeCell ref="C36:D36"/>
    <mergeCell ref="C52:D52"/>
    <mergeCell ref="C55:D55"/>
    <mergeCell ref="C56:D56"/>
    <mergeCell ref="C54:D54"/>
    <mergeCell ref="C62:D62"/>
    <mergeCell ref="E62:G62"/>
    <mergeCell ref="C51:G51"/>
    <mergeCell ref="C53:G53"/>
    <mergeCell ref="E36:G36"/>
    <mergeCell ref="F23:G23"/>
    <mergeCell ref="E52:G52"/>
    <mergeCell ref="E54:G54"/>
    <mergeCell ref="E6:G6"/>
    <mergeCell ref="E31:G31"/>
    <mergeCell ref="E26:G26"/>
    <mergeCell ref="E25:G25"/>
    <mergeCell ref="C30:D30"/>
    <mergeCell ref="E29:G29"/>
    <mergeCell ref="E32:G32"/>
    <mergeCell ref="E33:G33"/>
    <mergeCell ref="C23:D23"/>
    <mergeCell ref="G11:G12"/>
    <mergeCell ref="G15:G20"/>
    <mergeCell ref="C29:D29"/>
    <mergeCell ref="C26:D26"/>
    <mergeCell ref="E8:G8"/>
    <mergeCell ref="C6:D6"/>
    <mergeCell ref="C10:D10"/>
    <mergeCell ref="C8:D8"/>
    <mergeCell ref="C25:D25"/>
    <mergeCell ref="C11:D11"/>
    <mergeCell ref="C12:D12"/>
    <mergeCell ref="C14:D14"/>
    <mergeCell ref="C15:D15"/>
    <mergeCell ref="C16:D16"/>
    <mergeCell ref="B90:B93"/>
    <mergeCell ref="C84:E84"/>
    <mergeCell ref="C92:D93"/>
    <mergeCell ref="C90:D91"/>
    <mergeCell ref="E55:G55"/>
    <mergeCell ref="E56:G56"/>
    <mergeCell ref="C59:G59"/>
    <mergeCell ref="G90:G93"/>
    <mergeCell ref="F90:F93"/>
    <mergeCell ref="E90:E91"/>
    <mergeCell ref="E92:E93"/>
    <mergeCell ref="C82:F82"/>
    <mergeCell ref="C66:F66"/>
    <mergeCell ref="B85:B88"/>
    <mergeCell ref="C97:D98"/>
    <mergeCell ref="E97:E98"/>
    <mergeCell ref="B100:B103"/>
    <mergeCell ref="C100:D101"/>
    <mergeCell ref="E100:E101"/>
    <mergeCell ref="F100:F103"/>
    <mergeCell ref="G100:G103"/>
    <mergeCell ref="C102:D103"/>
    <mergeCell ref="E102:E103"/>
    <mergeCell ref="B95:B98"/>
    <mergeCell ref="C95:D96"/>
    <mergeCell ref="B105:B108"/>
    <mergeCell ref="C105:D106"/>
    <mergeCell ref="E105:E106"/>
    <mergeCell ref="F105:F108"/>
    <mergeCell ref="G105:G108"/>
    <mergeCell ref="C107:D108"/>
    <mergeCell ref="E107:E108"/>
    <mergeCell ref="H104:H105"/>
    <mergeCell ref="H113:H114"/>
    <mergeCell ref="B110:B113"/>
    <mergeCell ref="C110:D111"/>
    <mergeCell ref="E110:E111"/>
    <mergeCell ref="F110:F113"/>
    <mergeCell ref="G110:G113"/>
    <mergeCell ref="C112:D113"/>
    <mergeCell ref="E112:E113"/>
    <mergeCell ref="H110:H111"/>
    <mergeCell ref="B120:B123"/>
    <mergeCell ref="C120:D121"/>
    <mergeCell ref="E120:E121"/>
    <mergeCell ref="F120:F123"/>
    <mergeCell ref="G120:G123"/>
    <mergeCell ref="C122:D123"/>
    <mergeCell ref="E122:E123"/>
    <mergeCell ref="H119:H120"/>
    <mergeCell ref="H116:H117"/>
    <mergeCell ref="B115:B118"/>
    <mergeCell ref="C115:D116"/>
    <mergeCell ref="E115:E116"/>
    <mergeCell ref="F115:F118"/>
    <mergeCell ref="G115:G118"/>
    <mergeCell ref="C117:D118"/>
    <mergeCell ref="E117:E118"/>
    <mergeCell ref="Y90:Y93"/>
    <mergeCell ref="U92:V93"/>
    <mergeCell ref="W92:W93"/>
    <mergeCell ref="U95:V96"/>
    <mergeCell ref="W95:W96"/>
    <mergeCell ref="O120:P121"/>
    <mergeCell ref="Q120:Q121"/>
    <mergeCell ref="R120:R123"/>
    <mergeCell ref="S120:S123"/>
    <mergeCell ref="O115:P116"/>
    <mergeCell ref="Q115:Q116"/>
    <mergeCell ref="R115:R118"/>
    <mergeCell ref="S115:S118"/>
    <mergeCell ref="T116:T117"/>
    <mergeCell ref="O117:P118"/>
    <mergeCell ref="Q117:Q118"/>
    <mergeCell ref="T119:T120"/>
    <mergeCell ref="O110:P111"/>
    <mergeCell ref="Q110:Q111"/>
    <mergeCell ref="R110:R113"/>
    <mergeCell ref="S110:S113"/>
    <mergeCell ref="T110:T111"/>
    <mergeCell ref="O112:P113"/>
    <mergeCell ref="X100:X103"/>
    <mergeCell ref="Y100:Y103"/>
    <mergeCell ref="U102:V103"/>
    <mergeCell ref="W102:W103"/>
    <mergeCell ref="Y105:Y108"/>
    <mergeCell ref="X95:X98"/>
    <mergeCell ref="Y95:Y98"/>
    <mergeCell ref="U97:V98"/>
    <mergeCell ref="W97:W98"/>
    <mergeCell ref="U100:V101"/>
    <mergeCell ref="W100:W101"/>
    <mergeCell ref="U105:V106"/>
    <mergeCell ref="W105:W106"/>
    <mergeCell ref="X105:X108"/>
    <mergeCell ref="U107:V108"/>
    <mergeCell ref="W107:W108"/>
    <mergeCell ref="Y115:Y118"/>
    <mergeCell ref="U117:V118"/>
    <mergeCell ref="W117:W118"/>
    <mergeCell ref="U110:V111"/>
    <mergeCell ref="W110:W111"/>
    <mergeCell ref="X110:X113"/>
    <mergeCell ref="Y110:Y113"/>
    <mergeCell ref="U112:V113"/>
    <mergeCell ref="W112:W113"/>
    <mergeCell ref="S85:S88"/>
    <mergeCell ref="U115:V116"/>
    <mergeCell ref="W115:W116"/>
    <mergeCell ref="X115:X118"/>
    <mergeCell ref="O100:P101"/>
    <mergeCell ref="Q100:Q101"/>
    <mergeCell ref="S90:S93"/>
    <mergeCell ref="O92:P93"/>
    <mergeCell ref="Q92:Q93"/>
    <mergeCell ref="O95:P96"/>
    <mergeCell ref="Q95:Q96"/>
    <mergeCell ref="Q112:Q113"/>
    <mergeCell ref="T113:T114"/>
    <mergeCell ref="R100:R103"/>
    <mergeCell ref="S100:S103"/>
    <mergeCell ref="T101:T102"/>
    <mergeCell ref="O102:P103"/>
    <mergeCell ref="Q102:Q103"/>
    <mergeCell ref="T104:T105"/>
    <mergeCell ref="U85:V86"/>
    <mergeCell ref="W85:W86"/>
    <mergeCell ref="X85:X88"/>
    <mergeCell ref="R95:R98"/>
    <mergeCell ref="S95:S98"/>
    <mergeCell ref="F125:F128"/>
    <mergeCell ref="G125:G128"/>
    <mergeCell ref="C127:D128"/>
    <mergeCell ref="E127:E128"/>
    <mergeCell ref="O84:Q84"/>
    <mergeCell ref="U84:W84"/>
    <mergeCell ref="O90:P91"/>
    <mergeCell ref="Q90:Q91"/>
    <mergeCell ref="R90:R93"/>
    <mergeCell ref="U90:V91"/>
    <mergeCell ref="W90:W91"/>
    <mergeCell ref="I84:K84"/>
    <mergeCell ref="G95:G98"/>
    <mergeCell ref="I95:J96"/>
    <mergeCell ref="K95:K96"/>
    <mergeCell ref="L95:L98"/>
    <mergeCell ref="M95:M98"/>
    <mergeCell ref="I97:J98"/>
    <mergeCell ref="K97:K98"/>
    <mergeCell ref="I90:J91"/>
    <mergeCell ref="K90:K91"/>
    <mergeCell ref="L90:L93"/>
    <mergeCell ref="Q85:Q86"/>
    <mergeCell ref="R85:R88"/>
    <mergeCell ref="K102:K103"/>
    <mergeCell ref="B140:B143"/>
    <mergeCell ref="C140:D141"/>
    <mergeCell ref="E140:E141"/>
    <mergeCell ref="F140:F143"/>
    <mergeCell ref="G140:G143"/>
    <mergeCell ref="C142:D143"/>
    <mergeCell ref="E142:E143"/>
    <mergeCell ref="B135:B138"/>
    <mergeCell ref="C135:D136"/>
    <mergeCell ref="E135:E136"/>
    <mergeCell ref="F135:F138"/>
    <mergeCell ref="G135:G138"/>
    <mergeCell ref="C137:D138"/>
    <mergeCell ref="E137:E138"/>
    <mergeCell ref="B130:B133"/>
    <mergeCell ref="C130:D131"/>
    <mergeCell ref="E130:E131"/>
    <mergeCell ref="F130:F133"/>
    <mergeCell ref="G130:G133"/>
    <mergeCell ref="C132:D133"/>
    <mergeCell ref="E132:E133"/>
    <mergeCell ref="C125:D126"/>
    <mergeCell ref="E125:E126"/>
    <mergeCell ref="M110:M113"/>
    <mergeCell ref="I112:J113"/>
    <mergeCell ref="K112:K113"/>
    <mergeCell ref="I105:J106"/>
    <mergeCell ref="K105:K106"/>
    <mergeCell ref="L105:L108"/>
    <mergeCell ref="M105:M108"/>
    <mergeCell ref="I107:J108"/>
    <mergeCell ref="K107:K108"/>
    <mergeCell ref="I110:J111"/>
    <mergeCell ref="K110:K111"/>
    <mergeCell ref="L110:L113"/>
    <mergeCell ref="M120:M123"/>
    <mergeCell ref="I122:J123"/>
    <mergeCell ref="K122:K123"/>
    <mergeCell ref="I130:J131"/>
    <mergeCell ref="K130:K131"/>
    <mergeCell ref="L130:L133"/>
    <mergeCell ref="M130:M133"/>
    <mergeCell ref="I132:J133"/>
    <mergeCell ref="I115:J116"/>
    <mergeCell ref="K115:K116"/>
    <mergeCell ref="L115:L118"/>
    <mergeCell ref="M115:M118"/>
    <mergeCell ref="I117:J118"/>
    <mergeCell ref="K117:K118"/>
    <mergeCell ref="L120:L123"/>
    <mergeCell ref="M135:M138"/>
    <mergeCell ref="I137:J138"/>
    <mergeCell ref="K137:K138"/>
    <mergeCell ref="K132:K133"/>
    <mergeCell ref="I125:J126"/>
    <mergeCell ref="K125:K126"/>
    <mergeCell ref="L125:L128"/>
    <mergeCell ref="M125:M128"/>
    <mergeCell ref="I127:J128"/>
    <mergeCell ref="K127:K128"/>
    <mergeCell ref="U120:V121"/>
    <mergeCell ref="W120:W121"/>
    <mergeCell ref="X120:X123"/>
    <mergeCell ref="Y120:Y123"/>
    <mergeCell ref="O122:P123"/>
    <mergeCell ref="Q122:Q123"/>
    <mergeCell ref="T122:T123"/>
    <mergeCell ref="U122:V123"/>
    <mergeCell ref="W122:W123"/>
    <mergeCell ref="U125:V126"/>
    <mergeCell ref="W125:W126"/>
    <mergeCell ref="X125:X128"/>
    <mergeCell ref="Y125:Y128"/>
    <mergeCell ref="O127:P128"/>
    <mergeCell ref="Q127:Q128"/>
    <mergeCell ref="U127:V128"/>
    <mergeCell ref="W127:W128"/>
    <mergeCell ref="O125:P126"/>
    <mergeCell ref="Q125:Q126"/>
    <mergeCell ref="R125:R128"/>
    <mergeCell ref="S125:S128"/>
    <mergeCell ref="U130:V131"/>
    <mergeCell ref="W130:W131"/>
    <mergeCell ref="X130:X133"/>
    <mergeCell ref="Y130:Y133"/>
    <mergeCell ref="O132:P133"/>
    <mergeCell ref="Q132:Q133"/>
    <mergeCell ref="U132:V133"/>
    <mergeCell ref="W132:W133"/>
    <mergeCell ref="O130:P131"/>
    <mergeCell ref="Q130:Q131"/>
    <mergeCell ref="R130:R133"/>
    <mergeCell ref="S130:S133"/>
    <mergeCell ref="U135:V136"/>
    <mergeCell ref="W135:W136"/>
    <mergeCell ref="X135:X138"/>
    <mergeCell ref="Y135:Y138"/>
    <mergeCell ref="O137:P138"/>
    <mergeCell ref="Q137:Q138"/>
    <mergeCell ref="U137:V138"/>
    <mergeCell ref="W137:W138"/>
    <mergeCell ref="O135:P136"/>
    <mergeCell ref="Q135:Q136"/>
    <mergeCell ref="R135:R138"/>
    <mergeCell ref="S135:S138"/>
    <mergeCell ref="Y140:Y143"/>
    <mergeCell ref="O142:P143"/>
    <mergeCell ref="Q142:Q143"/>
    <mergeCell ref="U142:V143"/>
    <mergeCell ref="W142:W143"/>
    <mergeCell ref="O140:P141"/>
    <mergeCell ref="Q140:Q141"/>
    <mergeCell ref="R140:R143"/>
    <mergeCell ref="S140:S143"/>
    <mergeCell ref="C164:D164"/>
    <mergeCell ref="C165:D165"/>
    <mergeCell ref="C156:G156"/>
    <mergeCell ref="U140:V141"/>
    <mergeCell ref="O145:P146"/>
    <mergeCell ref="Q145:Q146"/>
    <mergeCell ref="R145:R148"/>
    <mergeCell ref="S145:S148"/>
    <mergeCell ref="U145:V146"/>
    <mergeCell ref="O150:P151"/>
    <mergeCell ref="Q150:Q151"/>
    <mergeCell ref="R150:R153"/>
    <mergeCell ref="S150:S153"/>
    <mergeCell ref="U150:V151"/>
    <mergeCell ref="I140:J141"/>
    <mergeCell ref="K140:K141"/>
    <mergeCell ref="L140:L143"/>
    <mergeCell ref="M140:M143"/>
    <mergeCell ref="I142:J143"/>
    <mergeCell ref="K142:K143"/>
    <mergeCell ref="I66:K66"/>
    <mergeCell ref="E169:G169"/>
    <mergeCell ref="E170:G170"/>
    <mergeCell ref="E171:G171"/>
    <mergeCell ref="E172:G172"/>
    <mergeCell ref="D168:G168"/>
    <mergeCell ref="K164:M164"/>
    <mergeCell ref="K165:M165"/>
    <mergeCell ref="H168:I168"/>
    <mergeCell ref="K169:M169"/>
    <mergeCell ref="K170:M170"/>
    <mergeCell ref="K171:M171"/>
    <mergeCell ref="K172:M172"/>
    <mergeCell ref="K168:M168"/>
    <mergeCell ref="C163:D163"/>
    <mergeCell ref="C167:D167"/>
    <mergeCell ref="H169:I172"/>
    <mergeCell ref="M145:M148"/>
    <mergeCell ref="E157:G157"/>
    <mergeCell ref="E158:G158"/>
    <mergeCell ref="E159:G159"/>
    <mergeCell ref="E160:G160"/>
    <mergeCell ref="I120:J121"/>
    <mergeCell ref="K120:K121"/>
    <mergeCell ref="L145:L148"/>
    <mergeCell ref="I135:J136"/>
    <mergeCell ref="K135:K136"/>
    <mergeCell ref="L135:L138"/>
    <mergeCell ref="Y85:Y88"/>
    <mergeCell ref="C87:D88"/>
    <mergeCell ref="E87:E88"/>
    <mergeCell ref="I87:J88"/>
    <mergeCell ref="K87:K88"/>
    <mergeCell ref="O87:P88"/>
    <mergeCell ref="Q87:Q88"/>
    <mergeCell ref="U87:V88"/>
    <mergeCell ref="W87:W88"/>
    <mergeCell ref="C85:D86"/>
    <mergeCell ref="E85:E86"/>
    <mergeCell ref="F85:F88"/>
    <mergeCell ref="G85:G88"/>
    <mergeCell ref="I85:J86"/>
    <mergeCell ref="K85:K86"/>
    <mergeCell ref="L85:L88"/>
    <mergeCell ref="M85:M88"/>
    <mergeCell ref="O85:P86"/>
    <mergeCell ref="W140:W141"/>
    <mergeCell ref="X140:X143"/>
    <mergeCell ref="I100:J101"/>
    <mergeCell ref="K100:K101"/>
    <mergeCell ref="L100:L103"/>
    <mergeCell ref="E95:E96"/>
    <mergeCell ref="F95:F98"/>
    <mergeCell ref="B125:B128"/>
    <mergeCell ref="W145:W146"/>
    <mergeCell ref="X145:X148"/>
    <mergeCell ref="Y145:Y148"/>
    <mergeCell ref="C147:D148"/>
    <mergeCell ref="E147:E148"/>
    <mergeCell ref="I147:J148"/>
    <mergeCell ref="K147:K148"/>
    <mergeCell ref="O147:P148"/>
    <mergeCell ref="Q147:Q148"/>
    <mergeCell ref="U147:V148"/>
    <mergeCell ref="W147:W148"/>
    <mergeCell ref="B145:B148"/>
    <mergeCell ref="C145:D146"/>
    <mergeCell ref="E145:E146"/>
    <mergeCell ref="F145:F148"/>
    <mergeCell ref="G145:G148"/>
    <mergeCell ref="I145:J146"/>
    <mergeCell ref="K145:K146"/>
    <mergeCell ref="B150:B153"/>
    <mergeCell ref="C150:D151"/>
    <mergeCell ref="E150:E151"/>
    <mergeCell ref="F150:F153"/>
    <mergeCell ref="G150:G153"/>
    <mergeCell ref="I150:J151"/>
    <mergeCell ref="K150:K151"/>
    <mergeCell ref="L150:L153"/>
    <mergeCell ref="M150:M153"/>
    <mergeCell ref="W150:W151"/>
    <mergeCell ref="X150:X153"/>
    <mergeCell ref="Y150:Y153"/>
    <mergeCell ref="C152:D153"/>
    <mergeCell ref="E152:E153"/>
    <mergeCell ref="I152:J153"/>
    <mergeCell ref="K152:K153"/>
    <mergeCell ref="O152:P153"/>
    <mergeCell ref="Q152:Q153"/>
    <mergeCell ref="U152:V153"/>
    <mergeCell ref="W152:W153"/>
  </mergeCells>
  <dataValidations disablePrompts="1" count="13">
    <dataValidation type="list" allowBlank="1" showInputMessage="1" showErrorMessage="1" sqref="C11:D12" xr:uid="{A0488D8A-EC86-462A-859D-69B455B89D23}">
      <formula1>$AG$10:$AG$12</formula1>
    </dataValidation>
    <dataValidation type="list" allowBlank="1" showInputMessage="1" showErrorMessage="1" sqref="C23:D23" xr:uid="{2CF17C02-3167-49FD-91B1-690099A13DA9}">
      <formula1>$AG$25:$AG$28</formula1>
    </dataValidation>
    <dataValidation type="list" allowBlank="1" showInputMessage="1" showErrorMessage="1" sqref="C26:D26" xr:uid="{0A11E818-C9BC-4797-8EE8-2A4A79F49686}">
      <formula1>$AG$31:$AG$35</formula1>
    </dataValidation>
    <dataValidation type="list" allowBlank="1" showInputMessage="1" showErrorMessage="1" sqref="E36:G36" xr:uid="{25130F41-99DB-4DD1-8634-321C0EC4B098}">
      <formula1>$AG$38:$AG$41</formula1>
    </dataValidation>
    <dataValidation type="list" allowBlank="1" showInputMessage="1" showErrorMessage="1" sqref="E62:G62" xr:uid="{0BE672EB-5EF8-450E-9C64-A23285FDA6B9}">
      <formula1>$AG$44:$AG$48</formula1>
    </dataValidation>
    <dataValidation type="list" allowBlank="1" showInputMessage="1" showErrorMessage="1" sqref="C92 C122 C120 C127 C132 C130 C137 C135 C142 C140 C90 C97 C95 C109:C110 C102 C105 C107 C112 C124:C125 C117 C99:C100 C114:C115 I92 I122 I120 I127 I132 I130 I137 I135 I142 I140 I90 I97 I95 I109:I110 I102 I105 I107 I112 I124:I125 I117 I99:I100 I114:I115 O92 O122 O120 O127 O132 O130 O137 O135 O142 O140 O90 O97 O95 O109:O110 O102 O105 O107 O112 O124:O125 O117 O99:O100 O114:O115 U92 U122 U120 U127 U132 U130 U137 U135 U142 U140 U90 U97 U95 U109:U110 U102 U105 U107 U112 U124:U125 U117 U99:U100 U114:U115 C87 C85 I87 I85 O87 O85 U87 U85 C147 C145 C152 C150 I147 I145 I152 I150 O147 O145 O152 O150 U147 U145 U152 U150" xr:uid="{F90EDA4D-918B-469D-BF29-0EBD7DC73A84}">
      <formula1>$AG$51:$AG$58</formula1>
    </dataValidation>
    <dataValidation type="list" allowBlank="1" showInputMessage="1" showErrorMessage="1" sqref="H95:H96 G100 G105 G110 G115 G120 G125 G130 G135 G140 H92:H93 H98:H99 H101:H102 H104:H105 H107:H108 H110:H111 H113:H114 H116:H117 H119:H120 H122:H123 G90 G95 M100 M105 M110 M115 M120 M125 M130 M135 M140 M90 M95 T95:T96 S100 S105 S110 S115 S120 S125 S130 S135 S140 T92:T93 T98:T99 T101:T102 T104:T105 T107:T108 T110:T111 T113:T114 T116:T117 T119:T120 T122:T123 S90 S95 Y100 Y105 Y110 Y115 Y120 Y125 Y130 Y135 Y140 Y90 Y95 H87:H88 G85 M85 T87:T88 S85 Y85 G145 G150 M145 M150 S145 S150 Y145 Y150" xr:uid="{FF9E9359-63F4-49A8-A91A-46F14ACFA5A0}">
      <formula1>$AG$61:$AG$67</formula1>
    </dataValidation>
    <dataValidation type="list" allowBlank="1" showInputMessage="1" showErrorMessage="1" sqref="K165:M165" xr:uid="{97BD2CC2-BA23-4E7E-85C1-3B12079D596E}">
      <formula1>$AG$92:$AG$101</formula1>
    </dataValidation>
    <dataValidation type="list" allowBlank="1" showInputMessage="1" showErrorMessage="1" sqref="J169:J172" xr:uid="{CA34BAED-E5AF-4EC6-BEBC-7A66AB8FC8A2}">
      <formula1>$AG$73:$AG$76</formula1>
    </dataValidation>
    <dataValidation type="list" allowBlank="1" showInputMessage="1" showErrorMessage="1" sqref="C15:D20" xr:uid="{DD7A0398-3EA1-4744-A21D-237914915D1F}">
      <formula1>$AG$15:$AG$22</formula1>
    </dataValidation>
    <dataValidation type="list" allowBlank="1" showInputMessage="1" showErrorMessage="1" sqref="E165:H165" xr:uid="{E7703E51-6279-41E9-9CB0-80B6DE74525C}">
      <formula1>$D$157:$D$160</formula1>
    </dataValidation>
    <dataValidation type="list" allowBlank="1" showInputMessage="1" showErrorMessage="1" sqref="E157:G160" xr:uid="{D2A06D1D-6D5A-446A-BDAB-688F02A7F7F9}">
      <formula1>$AG$79:$AG$85</formula1>
    </dataValidation>
    <dataValidation type="list" allowBlank="1" showInputMessage="1" showErrorMessage="1" sqref="K169:M172" xr:uid="{424E171F-8EFE-4D1F-971C-1AC2F4BF58E7}">
      <formula1>$AG$105:$AG$110</formula1>
    </dataValidation>
  </dataValidations>
  <pageMargins left="0.7" right="0.7" top="0.75" bottom="0.75" header="0.3" footer="0.3"/>
  <pageSetup orientation="portrait" horizontalDpi="1200" verticalDpi="1200" r:id="rId1"/>
  <rowBreaks count="4" manualBreakCount="4">
    <brk id="44" max="31" man="1"/>
    <brk id="81" max="16383" man="1"/>
    <brk id="124" max="16383" man="1"/>
    <brk id="154" max="16383" man="1"/>
  </rowBreaks>
  <ignoredErrors>
    <ignoredError sqref="AH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2024-05-06T12:43:38Z</dcterms:modified>
</cp:coreProperties>
</file>