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scensores" sheetId="1" r:id="rId4"/>
  </sheets>
  <definedNames/>
  <calcPr/>
  <extLst>
    <ext uri="GoogleSheetsCustomDataVersion2">
      <go:sheetsCustomData xmlns:go="http://customooxmlschemas.google.com/" r:id="rId5" roundtripDataChecksum="pPbNbA0M6CyKSkplQ/oxt+A3I7mXIKYcAmHBGspUHjw="/>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I5">
      <text>
        <t xml:space="preserve">Son las referencias para el uso de la tabla. No Imprimir
======</t>
      </text>
    </comment>
    <comment authorId="0" ref="E14">
      <text>
        <t xml:space="preserve">Ingresar valor para oficina según proyecto entre 5 y 10
======</t>
      </text>
    </comment>
    <comment authorId="0" ref="A19">
      <text>
        <t xml:space="preserve">Las celdas de este sector son para completar y/o modificar según proyecto
======</t>
      </text>
    </comment>
    <comment authorId="0" ref="E42">
      <text>
        <t xml:space="preserve">Para completar con el valor: Colocar "=" y seleccionar la celda con el % según proyecto
======</t>
      </text>
    </comment>
    <comment authorId="0" ref="B53">
      <text>
        <t xml:space="preserve">Número probable de plantas (estaciones) en las que el ascensor está preparado para parar. 
Quedan exceptuadas aquellas por las que sólo se accede a azoteas, lavaderos, áreas de servicios y salas de máquinas o tanques de agua.
======</t>
      </text>
    </comment>
    <comment authorId="0" ref="A59">
      <text>
        <t xml:space="preserve">Aclaración: Se Ingresa con los Valores obtenidos antes de: Pl Número de plantas que el ascensor puede parar (columnas en la tabla inferior) y p como el número de pasajeros que traslada la cabina (filas en la tabla inferior), obteniéndose Pp en la intersección de ambas. 
Se deja la fórmula al comienzo de este paso 2 para obtener Pp
======</t>
      </text>
    </comment>
    <comment authorId="0" ref="B73">
      <text>
        <t xml:space="preserve">Colocar el valor resultante obtenido en el cuadro anterior
======</t>
      </text>
    </comment>
    <comment authorId="0" ref="B93">
      <text>
        <t xml:space="preserve">Recorrido del ascensor (R): es el recorrido completo del ascensor en el edificio, incluyendo subsuelos, azoteas y lugares de servicio a los que llegue. 
Para el cálculo del Tiempo de Recorrido t1 se multiplica por 2 ya que incluye ida y vuelta. (Definición según Ordenanza de 9006 Municipalidad de Rosario)
======</t>
      </text>
    </comment>
    <comment authorId="0" ref="B107">
      <text>
        <t xml:space="preserve">Valores obtenidos de: cuadro C.V-c.2.3.1.5.b.1 en Ordenanza Nº 8336 Municipalidad de Rosario
Citado de: Ordenanza n°16589 del Partido de Pueyrredón, provincia de Buenos Aires, con incorporación de velocidades y lo considerado usual.
======</t>
      </text>
    </comment>
    <comment authorId="0" ref="I108">
      <text>
        <t xml:space="preserve">Quadri, 2007, p. 342
======</t>
      </text>
    </comment>
    <comment authorId="0" ref="B117">
      <text>
        <t xml:space="preserve">Indicar el valor elegido según cuadro  C.V-c.2.3.1.5.b.1
======</t>
      </text>
    </comment>
    <comment authorId="0" ref="B202">
      <text>
        <t xml:space="preserve">Item 1 CP y 2 Ct 
Al finalizar su cálculo se obtiene mediante su división la Cantidad de Ascensores (CP/Ct= Cantidad de Ascensores)
======</t>
      </text>
    </comment>
    <comment authorId="0" ref="B203">
      <text>
        <t xml:space="preserve">Item 2- 2 en este estudio
======</t>
      </text>
    </comment>
    <comment authorId="0" ref="B207">
      <text>
        <t xml:space="preserve">Definición  para medir la trayectoria en el sector inferior del cuadro C.V-c 2.3.1.4: "La altura de la trayectoria se mide desde el nivel de la solia de la puerta del ascensor en el nivel principal y egreso al edificio en PB hasta el nivel de la solia del ascensor en el nivel de ingreso a la unidad funcional de uso exclusivo más alta del edificio o en áreas de uso común más altas del edificio excepto azotea, lavaderos y salas de máquinas o tanques de agua." (Ordenanza 8336/ 2008)
======</t>
      </text>
    </comment>
    <comment authorId="0" ref="C237">
      <text>
        <t xml:space="preserve">Indicar Sistema de Funcionamiento. Ej. Hidráulico trifásico
======</t>
      </text>
    </comment>
    <comment authorId="0" ref="A239">
      <text>
        <t xml:space="preserve">Indicar A, B o C
======</t>
      </text>
    </comment>
    <comment authorId="0" ref="A245">
      <text>
        <t xml:space="preserve">Indicar Constante o Variable
======</t>
      </text>
    </comment>
    <comment authorId="0" ref="A256">
      <text>
        <t xml:space="preserve">Quadri, 2007, p, 320
======</t>
      </text>
    </comment>
    <comment authorId="0" ref="A257">
      <text>
        <t xml:space="preserve">Indicar en las celdas de ésta columna las dimensiones de la o las cabinas utilizadas en el proyecto en relación con la fila que corresponda según normativa. Así se corroborará si cumple las condiciones mínimas.
======</t>
      </text>
    </comment>
    <comment authorId="0" ref="A275">
      <text>
        <t xml:space="preserve">Quadri, 2007, p, 321
======</t>
      </text>
    </comment>
    <comment authorId="0" ref="A276">
      <text>
        <t xml:space="preserve">Indicar y completar ubicación de la puerta en la cabina en relación con la fila con los valores mínimos recomendados 
======</t>
      </text>
    </comment>
    <comment authorId="0" ref="B276">
      <text>
        <t xml:space="preserve">Indicar y completar ancho de paso de la puerta de la cabina en relación con la fila con los valores mínimos recomendados 
======</t>
      </text>
    </comment>
    <comment authorId="0" ref="A290">
      <text>
        <t xml:space="preserve">Indicar seleccionando la fila de la cantidad, disposición de los ascensores utilizada en tu proyecto y las relaciones de anchos de vestíbulo sugeridas
======</t>
      </text>
    </comment>
    <comment authorId="0" ref="C291">
      <text>
        <t xml:space="preserve">En este caso, para definir el ancho de vestíbulo colocar en la celda 1
======</t>
      </text>
    </comment>
    <comment authorId="0" ref="A300">
      <text>
        <t xml:space="preserve">Nota para 8 Ascen: No es recomendable el empleo del vestíbulo para tránsito ajeno al uso de los ascensores, requeriría ensancharlo en exceso.
======</t>
      </text>
    </comment>
    <comment authorId="0" ref="K303">
      <text>
        <t xml:space="preserve">Solo considerar resultado en caso de ser 8 ascensores
======</t>
      </text>
    </comment>
    <comment authorId="0" ref="O303">
      <text>
        <t xml:space="preserve">Solo considerar resultado en caso de ser 8 ascensores
======</t>
      </text>
    </comment>
    <comment authorId="0" ref="A322">
      <text>
        <t xml:space="preserve">Valores estimados para predimensionado. 
A verificar con la información del equipo definitivo según marca, modelo y tecnología
======</t>
      </text>
    </comment>
    <comment authorId="0" ref="G333">
      <text>
        <t xml:space="preserve">Numerar los Ascensores del proyecto para definir sus requerimientos mínimos
======</t>
      </text>
    </comment>
    <comment authorId="0" ref="B352">
      <text>
        <t xml:space="preserve">Reglamento de Edificación, V-c.2.3. Medios mecánicos - Modificado por Ordenanza Nº 9006/12
======</t>
      </text>
    </comment>
  </commentList>
</comments>
</file>

<file path=xl/sharedStrings.xml><?xml version="1.0" encoding="utf-8"?>
<sst xmlns="http://schemas.openxmlformats.org/spreadsheetml/2006/main" count="431" uniqueCount="352">
  <si>
    <t>PROF. ARQ. VICTORIA CERESA - DOCENTE MATERIALIDAD 3 - FAPYD -  UNR</t>
  </si>
  <si>
    <t xml:space="preserve">MATERIAL DIDÁCTICO CALCULOS ASCENSORES </t>
  </si>
  <si>
    <t>Comisión Ceresa Cátedra Panvini</t>
  </si>
  <si>
    <t xml:space="preserve">1- //  </t>
  </si>
  <si>
    <t>CP = CANTIDAD DE PERSONAS A TRASLADAR</t>
  </si>
  <si>
    <t>NOTA: Referencia de celdas</t>
  </si>
  <si>
    <t xml:space="preserve">Valores, descripciones o conceptos a colocar según proyecto. Tener cuidado ya que puede haber fórmulas q dependen del valor q se ingrese </t>
  </si>
  <si>
    <t>1-1  DETERMINACIÓN DE LA CAPACIDAD DE PERSONAS DEL EDIFICIO</t>
  </si>
  <si>
    <t xml:space="preserve">Celdas que alojan fórmulas automáticas por lo que se resolverá sin intervención. </t>
  </si>
  <si>
    <t>Descripción o tipo de uso del edificio</t>
  </si>
  <si>
    <t>Datos</t>
  </si>
  <si>
    <t>Hospitales</t>
  </si>
  <si>
    <t>personas por dormitorio</t>
  </si>
  <si>
    <t>Hoteles</t>
  </si>
  <si>
    <t>Edificios de oficinas</t>
  </si>
  <si>
    <t>m2 por persona</t>
  </si>
  <si>
    <t>Edificios de Departamentos</t>
  </si>
  <si>
    <t xml:space="preserve">Edificios de Depar dormi de servicio </t>
  </si>
  <si>
    <t>Escuelas</t>
  </si>
  <si>
    <t>persona por asiento</t>
  </si>
  <si>
    <t>Cálculo de Ocupantes del proyecto analizado</t>
  </si>
  <si>
    <t>Cantidad de Dormitorios por depart A</t>
  </si>
  <si>
    <t>Cantidad de Departamentos A</t>
  </si>
  <si>
    <t>Cantidad de Dormitorios por depart B</t>
  </si>
  <si>
    <t>Cantidad de Departamentos B</t>
  </si>
  <si>
    <t>Cantidad de Dormitorios por depart C</t>
  </si>
  <si>
    <t>Cantidad de Departamentos C</t>
  </si>
  <si>
    <t>Cantidad de Dormitorios por depart D</t>
  </si>
  <si>
    <t>Cantidad de Departamentos D</t>
  </si>
  <si>
    <t>Cantidad de Dormitorios por depart E</t>
  </si>
  <si>
    <t>Cantidad de Departamentos E</t>
  </si>
  <si>
    <t>Cantidad de Dormitorios por depart F</t>
  </si>
  <si>
    <t>Cantidad de Departamentos F</t>
  </si>
  <si>
    <t>Cantidad de Dormitorios de Servicio</t>
  </si>
  <si>
    <t>Cantidad de Departamentos c/dormi. d servicio</t>
  </si>
  <si>
    <t>M2 de Oficina</t>
  </si>
  <si>
    <t>Cantidad de Pisos con Oficinas</t>
  </si>
  <si>
    <t>N=</t>
  </si>
  <si>
    <t>CAPACIDAD TOTAL DE PERSONAS (ocupantes)</t>
  </si>
  <si>
    <t>1- 2 DETERMINACIÓN DEL NÚMERO DE PERSONAS A TRASLADAR EN 5 MINUTOS</t>
  </si>
  <si>
    <t>y=</t>
  </si>
  <si>
    <t>Porcentaje de Población a Evacuar según Uso en 5 minutos 300" o 5´ [%]</t>
  </si>
  <si>
    <t>Condiciones de Evacuación</t>
  </si>
  <si>
    <t>Personas a Evacuar en 5'</t>
  </si>
  <si>
    <t>Viviendas Colectivas</t>
  </si>
  <si>
    <t>Edificios de Oficinas colectivas</t>
  </si>
  <si>
    <t>Edificios de Oficinas de una sola entidad</t>
  </si>
  <si>
    <t>Edificios para Hoteles y Apart</t>
  </si>
  <si>
    <t>Edificios hospitalarios con Ascensores de Servicio</t>
  </si>
  <si>
    <t>Edificios hospitalarios sin Ascensores de Servicio</t>
  </si>
  <si>
    <t>% a evacuar según proyecto =</t>
  </si>
  <si>
    <t>CP=</t>
  </si>
  <si>
    <t>N * y</t>
  </si>
  <si>
    <t xml:space="preserve">2- //  </t>
  </si>
  <si>
    <t>Ct = CAPACIDAD DE TRASLADO</t>
  </si>
  <si>
    <t>2- 1 DETERMINACIÓN NÚMERO DE PARADAS</t>
  </si>
  <si>
    <t xml:space="preserve">Pp= </t>
  </si>
  <si>
    <t>Número probable de paradas</t>
  </si>
  <si>
    <t>p</t>
  </si>
  <si>
    <t>Pl (1- ((Pl-1) / Pl)</t>
  </si>
  <si>
    <t>Pl=</t>
  </si>
  <si>
    <r>
      <rPr>
        <rFont val="Calibri"/>
        <b/>
        <color theme="1"/>
        <sz val="12.0"/>
      </rPr>
      <t xml:space="preserve">Número de plantas que el ascensor puede parar </t>
    </r>
    <r>
      <rPr>
        <rFont val="Calibri"/>
        <b val="0"/>
        <color rgb="FF666666"/>
        <sz val="12.0"/>
      </rPr>
      <t>(en comentario excepciones)</t>
    </r>
  </si>
  <si>
    <t>P=</t>
  </si>
  <si>
    <t>es el número de pasajeros que traslada la cabina.</t>
  </si>
  <si>
    <r>
      <rPr>
        <rFont val="Calibri"/>
        <color rgb="FF000000"/>
        <sz val="12.0"/>
      </rPr>
      <t xml:space="preserve">Cuadro C.V-c.2.3.1.5.b.2. </t>
    </r>
    <r>
      <rPr>
        <rFont val="Calibri"/>
        <b/>
        <color rgb="FF000000"/>
        <sz val="12.0"/>
      </rPr>
      <t xml:space="preserve">Número probable de paradas (Pp) </t>
    </r>
    <r>
      <rPr>
        <rFont val="Calibri"/>
        <color rgb="FF000000"/>
        <sz val="12.0"/>
      </rPr>
      <t xml:space="preserve"> </t>
    </r>
  </si>
  <si>
    <r>
      <rPr>
        <rFont val="Calibri"/>
        <color rgb="FF000000"/>
        <sz val="11.0"/>
      </rPr>
      <t xml:space="preserve">Este cuadro contiene los resultados de aplicar la fórmula inmediatemente antes descripta: Se ingresa con </t>
    </r>
    <r>
      <rPr>
        <rFont val="Calibri"/>
        <b/>
        <color rgb="FF000000"/>
        <sz val="11.0"/>
      </rPr>
      <t>Pl</t>
    </r>
    <r>
      <rPr>
        <rFont val="Calibri"/>
        <color rgb="FF000000"/>
        <sz val="11.0"/>
      </rPr>
      <t xml:space="preserve"> (los encabezados de las columnas) y </t>
    </r>
    <r>
      <rPr>
        <rFont val="Calibri"/>
        <b/>
        <color rgb="FF000000"/>
        <sz val="11.0"/>
      </rPr>
      <t>p</t>
    </r>
    <r>
      <rPr>
        <rFont val="Calibri"/>
        <color rgb="FF000000"/>
        <sz val="11.0"/>
      </rPr>
      <t xml:space="preserve"> (los encabezados de las fila), obteniéndose </t>
    </r>
    <r>
      <rPr>
        <rFont val="Calibri"/>
        <b/>
        <color rgb="FF000000"/>
        <sz val="11.0"/>
      </rPr>
      <t>Pp</t>
    </r>
    <r>
      <rPr>
        <rFont val="Calibri"/>
        <color rgb="FF000000"/>
        <sz val="11.0"/>
      </rPr>
      <t xml:space="preserve"> en la intersección de ambas:</t>
    </r>
  </si>
  <si>
    <t>Pp=</t>
  </si>
  <si>
    <t>2- 2 DETERMINACIÓN DE PERSONAS A TRASLADAR EN 5´ POR ASCENSOR</t>
  </si>
  <si>
    <r>
      <rPr>
        <rFont val="Calibri"/>
        <b/>
        <color theme="1"/>
        <sz val="12.0"/>
      </rPr>
      <t>Ct</t>
    </r>
    <r>
      <rPr>
        <rFont val="Calibri"/>
        <b/>
        <color theme="1"/>
        <sz val="12.0"/>
      </rPr>
      <t xml:space="preserve">= Capacidad de personas que es posible trasladar en 5' por ascensor. </t>
    </r>
  </si>
  <si>
    <t>Ct=</t>
  </si>
  <si>
    <t>300" . P</t>
  </si>
  <si>
    <t>Tt</t>
  </si>
  <si>
    <t>300"          .</t>
  </si>
  <si>
    <t>2- 3 DETERMINACIÓN DEL TIEMPO DE DURACIÓN DEL VIAJE</t>
  </si>
  <si>
    <t xml:space="preserve">Tt= </t>
  </si>
  <si>
    <t xml:space="preserve">Tiempo total de duración del viaje (ida y vuelta) de 1 ascensor, en segundos </t>
  </si>
  <si>
    <t>t1 + t2 + t3 + t4</t>
  </si>
  <si>
    <t>2- 3- t1</t>
  </si>
  <si>
    <t>t1=</t>
  </si>
  <si>
    <t>Tiempo de Recorrida de Ida y Vuelta</t>
  </si>
  <si>
    <t xml:space="preserve">t1= </t>
  </si>
  <si>
    <t>R. 2 . 60 / v</t>
  </si>
  <si>
    <t>R=</t>
  </si>
  <si>
    <r>
      <rPr>
        <rFont val="Calibri"/>
        <b/>
        <color theme="1"/>
        <sz val="11.0"/>
      </rPr>
      <t xml:space="preserve">Recorrido completo del ascensor </t>
    </r>
    <r>
      <rPr>
        <rFont val="Calibri"/>
        <b val="0"/>
        <color rgb="FF999999"/>
        <sz val="11.0"/>
      </rPr>
      <t>( distinto de trayectoria)</t>
    </r>
  </si>
  <si>
    <t>Altura desde la parada más baja, incluso subsuelos, hasta la última superior</t>
  </si>
  <si>
    <t>v=</t>
  </si>
  <si>
    <t>Velocidad del ascensor (m/min)</t>
  </si>
  <si>
    <t xml:space="preserve"> en m/seg</t>
  </si>
  <si>
    <t>60=</t>
  </si>
  <si>
    <t>valor fijo en la fórmula para convertir a segundos</t>
  </si>
  <si>
    <t>2- 3- t2</t>
  </si>
  <si>
    <t>t2=</t>
  </si>
  <si>
    <t>Tiempo de Frenado y Aceleración</t>
  </si>
  <si>
    <t xml:space="preserve">K . v . Pp / 60 </t>
  </si>
  <si>
    <t>K=</t>
  </si>
  <si>
    <t xml:space="preserve">Coeficiente  (Resultado de la Tecnología del Ascensor) </t>
  </si>
  <si>
    <t>Consideraciones sobre la Velocidad del Ascensor</t>
  </si>
  <si>
    <t>Control</t>
  </si>
  <si>
    <t>K</t>
  </si>
  <si>
    <t xml:space="preserve">La velocidad del funcionamiento del ascensor se fija en función del tiempo del edificio, categoría de edificio y costos de la instalación. </t>
  </si>
  <si>
    <t>60 m/min</t>
  </si>
  <si>
    <t>Frecuencia Constante</t>
  </si>
  <si>
    <t>1 Velocidad</t>
  </si>
  <si>
    <t>2 Velocidades</t>
  </si>
  <si>
    <t>Arranque en Alta</t>
  </si>
  <si>
    <t>Como norma práctica, sin embargo, pueden establecerse recomendaciones</t>
  </si>
  <si>
    <t>Frecuencia Variable</t>
  </si>
  <si>
    <t xml:space="preserve">Sin Engranaje </t>
  </si>
  <si>
    <t>Velocidades recomendadas en función del número de pisos</t>
  </si>
  <si>
    <t>75 m/min</t>
  </si>
  <si>
    <t>N° de Pisos</t>
  </si>
  <si>
    <t>Velocidades Recomendadas (m/min)</t>
  </si>
  <si>
    <t>90 m/min</t>
  </si>
  <si>
    <t>De 2 a 5</t>
  </si>
  <si>
    <t>45 a 60</t>
  </si>
  <si>
    <t>105 m/min</t>
  </si>
  <si>
    <t xml:space="preserve">con Engranaje </t>
  </si>
  <si>
    <t>6 a 10</t>
  </si>
  <si>
    <t>60 a 75</t>
  </si>
  <si>
    <t>120 m/min</t>
  </si>
  <si>
    <t>11 a 16</t>
  </si>
  <si>
    <t>75 a 90</t>
  </si>
  <si>
    <t>17 a 25</t>
  </si>
  <si>
    <t>90 a 150</t>
  </si>
  <si>
    <t>26 a 35</t>
  </si>
  <si>
    <t>150 a 180</t>
  </si>
  <si>
    <t>36 a 45</t>
  </si>
  <si>
    <t>180 a 210</t>
  </si>
  <si>
    <t>46 a 60</t>
  </si>
  <si>
    <t>210 a 300</t>
  </si>
  <si>
    <t>N° probable de paradas</t>
  </si>
  <si>
    <t>para convertir a segundos</t>
  </si>
  <si>
    <t>2- 3- t3</t>
  </si>
  <si>
    <t>t3=</t>
  </si>
  <si>
    <t xml:space="preserve">tiempo de funcionamiento de puertas automáticas:               </t>
  </si>
  <si>
    <t>4 seg x Pp</t>
  </si>
  <si>
    <t xml:space="preserve">2- 3- t4						</t>
  </si>
  <si>
    <r>
      <rPr>
        <rFont val="Calibri"/>
        <b/>
        <color theme="1"/>
        <sz val="13.0"/>
      </rPr>
      <t>t4</t>
    </r>
    <r>
      <rPr>
        <rFont val="Calibri"/>
        <b val="0"/>
        <color rgb="FF000000"/>
        <sz val="13.0"/>
      </rPr>
      <t>=</t>
    </r>
  </si>
  <si>
    <t>tiempo de ingreso y egreso de pasajeros:           </t>
  </si>
  <si>
    <r>
      <rPr>
        <rFont val="Calibri"/>
        <b/>
        <color theme="1"/>
        <sz val="11.0"/>
      </rPr>
      <t>t4</t>
    </r>
    <r>
      <rPr>
        <rFont val="Calibri"/>
        <b val="0"/>
        <color rgb="FF000000"/>
        <sz val="12.0"/>
      </rPr>
      <t>=</t>
    </r>
  </si>
  <si>
    <t> 2,4 seg x P</t>
  </si>
  <si>
    <r>
      <rPr>
        <rFont val="Calibri"/>
        <b/>
        <color theme="1"/>
        <sz val="11.0"/>
      </rPr>
      <t>t4</t>
    </r>
    <r>
      <rPr>
        <rFont val="Calibri"/>
        <b val="0"/>
        <color rgb="FF000000"/>
        <sz val="12.0"/>
      </rPr>
      <t>=</t>
    </r>
  </si>
  <si>
    <t>CANTIDAD DE ASCENSORES</t>
  </si>
  <si>
    <t>Cantidad de Ascensores=</t>
  </si>
  <si>
    <t>CP/Ct</t>
  </si>
  <si>
    <t>Cant Parcial Ascensores</t>
  </si>
  <si>
    <t xml:space="preserve">3- // </t>
  </si>
  <si>
    <t xml:space="preserve"> Verificación de la Cantidad de Ascensores según Tiempo de Espera</t>
  </si>
  <si>
    <t>Nota: Se incorpora la variable Tiempo de Espera calculado según enfoque probabilístico</t>
  </si>
  <si>
    <t>Datos Referencia</t>
  </si>
  <si>
    <t>Usos</t>
  </si>
  <si>
    <t>Tiempo de espera máximo admisible</t>
  </si>
  <si>
    <t>Residencial</t>
  </si>
  <si>
    <t>96 " (sin tolerancia)</t>
  </si>
  <si>
    <t>80 " con tolerancia de 20%</t>
  </si>
  <si>
    <t>Probabilidad de superar el tiempo máx. &lt;5%</t>
  </si>
  <si>
    <t>Oficinas</t>
  </si>
  <si>
    <t>Hotel</t>
  </si>
  <si>
    <t>Datos del proyecto analizado</t>
  </si>
  <si>
    <t>CP= CANTIDAD DE PERSONAS A TRASLADAR</t>
  </si>
  <si>
    <t>Ct=CAPACIDAD DE TRASLADO de 1 ascensor en cantidad de personas</t>
  </si>
  <si>
    <r>
      <rPr>
        <rFont val="Calibri"/>
        <color rgb="FF7F7F7F"/>
        <sz val="10.0"/>
      </rPr>
      <t xml:space="preserve">Nota: Al ábaco se ingresa con los valores calculados de </t>
    </r>
    <r>
      <rPr>
        <rFont val="Calibri"/>
        <b/>
        <color rgb="FF000000"/>
        <sz val="10.0"/>
      </rPr>
      <t>CP y Ct</t>
    </r>
    <r>
      <rPr>
        <rFont val="Calibri"/>
        <color rgb="FF7F7F7F"/>
        <sz val="10.0"/>
      </rPr>
      <t>. El área del ábaco en el que se ubique el punto de encuentro entre ambos datos definirá la cantidad de ascensores necesarios a disponer según esta verificación.</t>
    </r>
  </si>
  <si>
    <t>Cuadros C.V-c.2.3.1.5.1.c). Ábacos para verificación de cantidad de ascensores por tiempo de espera según enfoque probabilístico.</t>
  </si>
  <si>
    <t xml:space="preserve">Note: Indicar los valores mínimos necesarios de ascensores por ábaco y resultados </t>
  </si>
  <si>
    <t xml:space="preserve">Verificación= </t>
  </si>
  <si>
    <t>Ascensores necesarios (mínimo)</t>
  </si>
  <si>
    <t>Capacidad en personas</t>
  </si>
  <si>
    <t>Velocidad m/min</t>
  </si>
  <si>
    <t xml:space="preserve">4- // </t>
  </si>
  <si>
    <t>CANTIDAD Y TIPO DE ASCENSORES A DISPONER</t>
  </si>
  <si>
    <t>Debe ser el número mayor que resulte del cálculo de estos Conceptos:</t>
  </si>
  <si>
    <t>1- CP = CANTIDAD DE PERSONAS A TRASLADAR / Ct = CAPACIDAD DE TRASLADO (en personas)</t>
  </si>
  <si>
    <t>2- Verificación de la Cantidad de Ascensores SEGÚN TIEMPO DE ESPERA</t>
  </si>
  <si>
    <t>Nota: Se debe corroborar que el tipo de Ascensor usado cumpla con los cálculos y exigencias mínimas según altura de la trayectoria establecidas CV - c 2.3.1.4</t>
  </si>
  <si>
    <t>Dato para ingresar a Cuadro CV - c 2.3.1.4</t>
  </si>
  <si>
    <t>Esquemas Ejemplificadores</t>
  </si>
  <si>
    <t>Altura de Trayectoria</t>
  </si>
  <si>
    <t>Autor: Secretaría de Planeamiento de la Municipalidad de Rosario (modificado con fines pedagógicos)</t>
  </si>
  <si>
    <t>Requerimientos Mínimos</t>
  </si>
  <si>
    <t>Tipos de Ascendores</t>
  </si>
  <si>
    <t>Dimensiones Mínimas</t>
  </si>
  <si>
    <t>Cantidad de Ascensores</t>
  </si>
  <si>
    <t>Velocidad Mínima</t>
  </si>
  <si>
    <t>NOTA</t>
  </si>
  <si>
    <t>Todo edificio destinado a viviendas colectivas entre 23 y hasta 30 metros de altura, deberá contar con un minimo de 2 ascensores. En estos casos, cuando el cálculo de tráfico indique la posibilidad de un unico ascensor, se admitirá esta solución bajo la condición de incluir en cada piso puertas automáticas o sistema sonoro de alarma de puerta abierta, proveyendo asimismo una unidad de repuesto del estator del motor del equipo de tracción en Sala de Maquinas como reposición de emergencia (Ordenanza N°8510)</t>
  </si>
  <si>
    <t xml:space="preserve">RESULTADO FINAL </t>
  </si>
  <si>
    <t>TIPO DE ASCENSORES</t>
  </si>
  <si>
    <t>Ascensores</t>
  </si>
  <si>
    <t xml:space="preserve">Tipo </t>
  </si>
  <si>
    <t>Dimensiones (m)</t>
  </si>
  <si>
    <t>Capacidad (kg)</t>
  </si>
  <si>
    <t>Velocidad (m/min)</t>
  </si>
  <si>
    <t xml:space="preserve">Frecuencia </t>
  </si>
  <si>
    <t>Con o Sin Engranajes</t>
  </si>
  <si>
    <t>Potencia Eléctrica (KW)</t>
  </si>
  <si>
    <t>Marca</t>
  </si>
  <si>
    <t>Modelo</t>
  </si>
  <si>
    <t>Nota: Relación 70 a 80 kg = 1 Pasajero (con posibles variables según marca o modelo)</t>
  </si>
  <si>
    <t xml:space="preserve">5- //  </t>
  </si>
  <si>
    <t>CABINAS</t>
  </si>
  <si>
    <t>5 - 1</t>
  </si>
  <si>
    <t>Tipos y dimensiones mínimas de las cabinas</t>
  </si>
  <si>
    <t>Tabla 1. Tipos y dimensiones mínimas de cabinas de ascensores</t>
  </si>
  <si>
    <t>Dimensiones de Cabinas del proyecto</t>
  </si>
  <si>
    <t>Tipo de Cabina</t>
  </si>
  <si>
    <t xml:space="preserve">Personas </t>
  </si>
  <si>
    <t>Lado a [m] min</t>
  </si>
  <si>
    <t>Lado b [m] min</t>
  </si>
  <si>
    <t>Superficie [m2] min</t>
  </si>
  <si>
    <t>Peso máx adm. [Kg]</t>
  </si>
  <si>
    <t xml:space="preserve">0,8 </t>
  </si>
  <si>
    <t>1,22</t>
  </si>
  <si>
    <t>0,98</t>
  </si>
  <si>
    <t>0,8</t>
  </si>
  <si>
    <t xml:space="preserve"> 0,98</t>
  </si>
  <si>
    <t>1,1</t>
  </si>
  <si>
    <t xml:space="preserve">1,3 </t>
  </si>
  <si>
    <t>1,43</t>
  </si>
  <si>
    <t xml:space="preserve">1,1 </t>
  </si>
  <si>
    <t xml:space="preserve">1,43 </t>
  </si>
  <si>
    <t>2a)</t>
  </si>
  <si>
    <t>1,5</t>
  </si>
  <si>
    <t>2,25</t>
  </si>
  <si>
    <t xml:space="preserve">2b)  </t>
  </si>
  <si>
    <t>1,73</t>
  </si>
  <si>
    <t xml:space="preserve">2,25 </t>
  </si>
  <si>
    <t>2b)</t>
  </si>
  <si>
    <t>1,3</t>
  </si>
  <si>
    <t xml:space="preserve">1,73 </t>
  </si>
  <si>
    <t xml:space="preserve">2,05 </t>
  </si>
  <si>
    <t>2,67</t>
  </si>
  <si>
    <t>5 - 2</t>
  </si>
  <si>
    <t xml:space="preserve">Nota:  Indicar en la celda de la izquierda ubicación de las puertas, el ancho de puerta de acceso de los ascensores y las celdas de la tabla 2 con la opción elegida según proyecto. Corroborar si cumple las condiciones mínimas.                                                </t>
  </si>
  <si>
    <t>Tabla 2. Ubicación y dimensiones de Puertas</t>
  </si>
  <si>
    <t>Ubicación en Proyecto</t>
  </si>
  <si>
    <t>Ancho Paso (m)</t>
  </si>
  <si>
    <t>Ubicación de puerta de Cabina</t>
  </si>
  <si>
    <t>Ancho Paso [m]</t>
  </si>
  <si>
    <t>En lado menor o lados menores enfrentados</t>
  </si>
  <si>
    <t>2 a</t>
  </si>
  <si>
    <t>En lados contiguos o enfrentados</t>
  </si>
  <si>
    <t>2 b</t>
  </si>
  <si>
    <t>En lado mayor, próxima a una de las esquinas</t>
  </si>
  <si>
    <t>En lado menor</t>
  </si>
  <si>
    <t>En lado mayor</t>
  </si>
  <si>
    <t>Las cabinas de los ascensores deberán estar iluminadas con led's o sistema similar de iluminación y contar con apagado automático de luces. Para que después de un tiempo se apague y permanezca así hasta que nuevamente se abra la puerta del ascensor para ser utilizado, debiendo quedar permanentemente encendida una luz de baja intensidad y cartel indicador de manera que permita visualizar la presencia de la cabina en aquellos ascensores con aberturas en sus puertas de acceso exterior (Ordenanza 8756)</t>
  </si>
  <si>
    <t xml:space="preserve">6- //  </t>
  </si>
  <si>
    <t>ANCHO DE SECTORES PREVIOS A ASCENSORES</t>
  </si>
  <si>
    <t>6 - 1</t>
  </si>
  <si>
    <t>Ancho de Vestíbulo según Cantidad de Ascensores</t>
  </si>
  <si>
    <t xml:space="preserve">DISPOSICIÓN </t>
  </si>
  <si>
    <t>ANCHO EN RELACIÓN</t>
  </si>
  <si>
    <t>Prof. Mín. (mts)</t>
  </si>
  <si>
    <t>Prof. Máx. (mts)</t>
  </si>
  <si>
    <t>Contiguos</t>
  </si>
  <si>
    <t>Igual a Profundidad de Cabina</t>
  </si>
  <si>
    <t>-</t>
  </si>
  <si>
    <t>En oposición</t>
  </si>
  <si>
    <t>1,5 a 2 de la Profundidad de Cabina</t>
  </si>
  <si>
    <t>Nota para 2 Ascen: En vestíbulo principal: el emplazamiento contiguo necesita mas espacio por el número de usuarios en espera. El emplazamiento en oposición  necesita un espacio adicional y el vestíbulo debe estar cerrado en uno de sus lados.</t>
  </si>
  <si>
    <t>1,5 a 1,8 de la  Profundidad de Cabina</t>
  </si>
  <si>
    <t>1,5 de la  Profundidad de Cabina</t>
  </si>
  <si>
    <t xml:space="preserve">1,5 a 2 de la Profundidad de Cabina </t>
  </si>
  <si>
    <t xml:space="preserve">1,75 a 2 de la Profundidad de Cabina </t>
  </si>
  <si>
    <t>Si el vestíbulo se usa para el tránsito de personas</t>
  </si>
  <si>
    <t xml:space="preserve">2 a 2.5 de la Profundidad de Cabina </t>
  </si>
  <si>
    <t xml:space="preserve">DEFINICIÓN ANCHO DEL VESTÍBULO </t>
  </si>
  <si>
    <r>
      <rPr>
        <rFont val="Calibri"/>
        <b/>
        <color theme="1"/>
        <sz val="9.0"/>
      </rPr>
      <t xml:space="preserve">1° </t>
    </r>
    <r>
      <rPr>
        <rFont val="Calibri"/>
        <color theme="1"/>
        <sz val="9.0"/>
      </rPr>
      <t>CORROBORACIÓN ANCHO SEGÚN CABINA</t>
    </r>
  </si>
  <si>
    <r>
      <rPr>
        <rFont val="Calibri"/>
        <color theme="1"/>
        <sz val="9.0"/>
      </rPr>
      <t xml:space="preserve">CORROBORACIÓN </t>
    </r>
    <r>
      <rPr>
        <rFont val="Calibri"/>
        <b/>
        <color theme="1"/>
        <sz val="9.0"/>
      </rPr>
      <t>FINAL</t>
    </r>
    <r>
      <rPr>
        <rFont val="Calibri"/>
        <color theme="1"/>
        <sz val="9.0"/>
      </rPr>
      <t xml:space="preserve"> ANCHO VESTÍBULO SEGÚN CABINA</t>
    </r>
  </si>
  <si>
    <t>CANTIDAD DE ASCENSORES Y DISPOSICIÓN</t>
  </si>
  <si>
    <t>PROF. CABINA DE MAYOR DIMENS.</t>
  </si>
  <si>
    <t>RELACIÓN CON PROFUNDIDAD</t>
  </si>
  <si>
    <t>ANCHO DE VESTÍBULO</t>
  </si>
  <si>
    <t>ANCHO VESTÍBULO FINAL</t>
  </si>
  <si>
    <t>CUMPLE Prof. Mín. (mts)</t>
  </si>
  <si>
    <t>CUMPLE Prof. Máx. (mts)</t>
  </si>
  <si>
    <t>2 Continuos</t>
  </si>
  <si>
    <t>6 - 2</t>
  </si>
  <si>
    <t>Ancho de Rellano según Tipo de Ascensor</t>
  </si>
  <si>
    <t>mínimo frente al ingreso del ascensor superficie con un diámetro de</t>
  </si>
  <si>
    <t>Ancho Rellano según Proyecto</t>
  </si>
  <si>
    <t>Nota: con puertas corredizas,</t>
  </si>
  <si>
    <t>Nota: Iluminación natural o artificial frente al ascensor de 50 lux.</t>
  </si>
  <si>
    <t xml:space="preserve">7- //  </t>
  </si>
  <si>
    <t>DEFINICIÓN PASADIZOS</t>
  </si>
  <si>
    <t>7 - 1</t>
  </si>
  <si>
    <t>Sobrerrecorridos Ascensores</t>
  </si>
  <si>
    <t xml:space="preserve">Nota:  Indicar la velocidad  de los ascensores utilizada en tu proyecto y CS y CI mínimos. Excepción  a los valores de la tabla: Ascensores sin sala de máquinas o explicitación técnica del fabricante  (Indicar celda y aclara en la 1ra sección de la tabla)                  </t>
  </si>
  <si>
    <t>Ascensores en el  Proyecto</t>
  </si>
  <si>
    <t xml:space="preserve">Sin Sala de máquina </t>
  </si>
  <si>
    <t>Con Sala de máquina</t>
  </si>
  <si>
    <t>Tabla 3. Sobrerrecorridos de ascensores</t>
  </si>
  <si>
    <t>Velocidad [m/min]</t>
  </si>
  <si>
    <t>Claro Superior (CS)
[m]</t>
  </si>
  <si>
    <t>Claro Inferior (CI)
[m]</t>
  </si>
  <si>
    <t>CS del proyecto [m]</t>
  </si>
  <si>
    <t>CI del proyecto [m]</t>
  </si>
  <si>
    <t>7 - 2</t>
  </si>
  <si>
    <t>Medidas mínimas de pasadizos</t>
  </si>
  <si>
    <t>Medidas Cabinas</t>
  </si>
  <si>
    <t>Mín Pasadizo</t>
  </si>
  <si>
    <t xml:space="preserve"> Máx Pasadizo</t>
  </si>
  <si>
    <t>Dimensión Pasadizo del Proyecto</t>
  </si>
  <si>
    <t>Ascensor</t>
  </si>
  <si>
    <t>Ancho (m) -a-</t>
  </si>
  <si>
    <t>Profundidad (m) -b-</t>
  </si>
  <si>
    <t>Ancho (m)  -a-</t>
  </si>
  <si>
    <t xml:space="preserve">8- // </t>
  </si>
  <si>
    <t>DEFINICIÓN SALA DE MÁQUINAS</t>
  </si>
  <si>
    <t>NOTAS</t>
  </si>
  <si>
    <t>Acceso: debe contar con una altura libre mínima de 2 m. un ancho libre mínimo de 0,7m</t>
  </si>
  <si>
    <t xml:space="preserve">Iluminación artificial: debe ser eléctrica en circuito diferente del de la fuerza motriz, mínima 15W/m2 de la Superficie de la sala, con artefactos que funcionen con equipo autónomo. </t>
  </si>
  <si>
    <t>Acceso con escaleras, éstas tendrán un ancho libre mínimo de 0,7m. De ser exterior a la sala debe tener un rellano en coincidencia con la puerta que permita batir la hoja de ésta. Para este acceso (la mejor opción es una escalera de tramos rectos) puede utilizarse escalera de tipo caracol. Cuando se encuentre a la intemperie no puede ser de tipo marinera.</t>
  </si>
  <si>
    <t>Seguridad: Preveer anclajes o elementos de fijación que permitan instalar medios manuales para la elevación del equipo necesario en el montaje y el mantenimiento del ascensor en seguras condiciones de trabajo. Debe instalarse junto a la puerta un extintor de incendio tipo ABC de 5 Kg.</t>
  </si>
  <si>
    <t>Puerta de Ingreso: Debe ser de material ignífugo y hoja de abrir hacia afuera; de ancho libre mínimo de 0,7 m. y altura libre mínima de 2,0 m.; provista de cerradura con llave y con una abertura fija para ventilación tipo celosía o similar, ubicada en la parte inferior, de 0,24 m2 de superficie mínima.. en el lado En el exterior, ubicar un cartel en el que pueda visualizarse la leyenda: “SALA DE MÁQUINAS DE ASCENSORES. PELIGRO. PROHIBIDO EL ACCESO A TODA PERSONA AJENA AL SERVICIO TÉCNICO”</t>
  </si>
  <si>
    <t>La sala de máquinas no puede utilizarse como depósito o paso hacia otros ambientes, ni pueden ubicarse implementos, instalaciones o conductos ajenos al ascensor o al montacargas.</t>
  </si>
  <si>
    <t>Ventilación debe ser natural y permanente.</t>
  </si>
  <si>
    <t>(Ordenanza  Nº 8336)</t>
  </si>
  <si>
    <t>8 - 1</t>
  </si>
  <si>
    <t xml:space="preserve"> Cuarto de Máquinas</t>
  </si>
  <si>
    <t>Normativa Reglamento de Edificación Municipal de Rosario</t>
  </si>
  <si>
    <t>Proyecto Estudiado (m)</t>
  </si>
  <si>
    <t>Lado Mínimo (m)</t>
  </si>
  <si>
    <t>Alto Libre Mínimo (m)</t>
  </si>
  <si>
    <t>Puerta Acceso Ancho Mínimo (m)</t>
  </si>
  <si>
    <t>Puerta Acceso Alto Libre Mínimo (m)</t>
  </si>
  <si>
    <t xml:space="preserve">9- // </t>
  </si>
  <si>
    <t>DEFINICIÓN PUERTAS</t>
  </si>
  <si>
    <t>Las puertas (de cabina y de palier) de los ascensores a instalar  deben ser de material ignífugo, de accionamiento automático, de deslizamiento horizontal, central o lateral, con barrera infrarroja multihaz.</t>
  </si>
  <si>
    <t>Puertas deben tener una luz libre mínima de 0,80 m.</t>
  </si>
  <si>
    <t>Separación entre puertas enfrentadas de cabina y de palier no deben superar los 14 cm. En ascensores existentes que no cumplan con esta separación debe colocarse un elemento reductor del espacio excedente.</t>
  </si>
  <si>
    <t>Todo umbral de cabina debe estar provisto de un guardapiés cuya parte horizontal proteja todo el ancho de las puertas de embarque con las que se enfrente. La parte vertical debe tener la máxima altura que permita la profundidad de la caja del ascensor, siendo la minima de 75 cm. con dos riendas.</t>
  </si>
  <si>
    <t xml:space="preserve">10- // </t>
  </si>
  <si>
    <t>DEFINICIÓN BOTONERA</t>
  </si>
  <si>
    <t>En todos los tipos de cabina, la botonera debe ser accesible a personas que utilizan sillas de ruedas: ubicada a partir de los 40 cm. del borde interior en sentido perpendicular a la puerta.</t>
  </si>
  <si>
    <t>En la botonera se debe colocar señalización de números de piso y demás comandos para disminuidos visuales, en colores contrastantes, relieve y sistema Braile de lectura. Los comandos de emergencia deben colocarse en la parte inferior de la botonera.</t>
  </si>
  <si>
    <t>Bibliografía</t>
  </si>
  <si>
    <r>
      <rPr>
        <rFont val="Calibri"/>
        <color rgb="FF666666"/>
        <sz val="9.0"/>
      </rPr>
      <t xml:space="preserve">- Cuadri, N (2007). </t>
    </r>
    <r>
      <rPr>
        <rFont val="Calibri"/>
        <i/>
        <color rgb="FF666666"/>
        <sz val="9.0"/>
      </rPr>
      <t>Instalación Eléctrica de Edificios.</t>
    </r>
    <r>
      <rPr>
        <rFont val="Calibri"/>
        <color rgb="FF666666"/>
        <sz val="9.0"/>
      </rPr>
      <t xml:space="preserve"> 2007. Cesarini Hermanos Editores</t>
    </r>
  </si>
  <si>
    <r>
      <rPr>
        <rFont val="Calibri"/>
        <color rgb="FF666666"/>
        <sz val="9.0"/>
      </rPr>
      <t xml:space="preserve">- Municipalidad de la Ciudad de Rosario. Secretaría de Planeamiento (2022) </t>
    </r>
    <r>
      <rPr>
        <rFont val="Calibri"/>
        <i/>
        <color rgb="FF666666"/>
        <sz val="9.0"/>
      </rPr>
      <t>Requisitos Técnicos de la Planimetría para Permiso de Edificación</t>
    </r>
    <r>
      <rPr>
        <rFont val="Calibri"/>
        <color rgb="FF666666"/>
        <sz val="9.0"/>
      </rPr>
      <t xml:space="preserve"> </t>
    </r>
    <r>
      <rPr>
        <rFont val="Calibri"/>
        <color rgb="FF1155CC"/>
        <sz val="9.0"/>
      </rPr>
      <t>https://gestorpic.rosario.gob.ar/inicio/sites/default/files/2022-01/Requisitos%20minimos%20para%20la%20planialtimetria%20-%20Permiso%20de%20Edificaci%C3%B3n.pdf</t>
    </r>
    <r>
      <rPr>
        <rFont val="Calibri"/>
        <color rgb="FF666666"/>
        <sz val="9.0"/>
      </rPr>
      <t xml:space="preserve"> </t>
    </r>
  </si>
  <si>
    <r>
      <rPr>
        <rFont val="Calibri"/>
        <color rgb="FF666666"/>
        <sz val="9.0"/>
      </rPr>
      <t xml:space="preserve">- Normativa UNE- EN 81 - 20 (2014) [AENOR Asociación Española de Normalización y Certificación] </t>
    </r>
    <r>
      <rPr>
        <rFont val="Calibri"/>
        <i/>
        <color rgb="FF666666"/>
        <sz val="9.0"/>
      </rPr>
      <t>Reglas de seguridad para la construcción e instalación de ascensores. Ascensores para el trasnsporte de personas y cargas. Parte 20: Ascensores para personas y personas y cargas</t>
    </r>
  </si>
  <si>
    <r>
      <rPr>
        <i/>
        <color rgb="FF666666"/>
        <sz val="9.0"/>
      </rPr>
      <t xml:space="preserve">- </t>
    </r>
    <r>
      <rPr>
        <color rgb="FF666666"/>
        <sz val="9.0"/>
      </rPr>
      <t xml:space="preserve">Ordenanza  Nº 8336 de 2008  [Municipalidad de la Ciudad de Rosario] promulgada el 28 de noviembre de 2008 </t>
    </r>
    <r>
      <rPr>
        <color rgb="FF000000"/>
        <sz val="9.0"/>
      </rPr>
      <t xml:space="preserve"> </t>
    </r>
    <r>
      <rPr>
        <color rgb="FF1155CC"/>
        <sz val="9.0"/>
      </rPr>
      <t>https://www.rosario.gob.ar/normativa/ver/visualExterna.do?accion=verNormativa&amp;idNormativa=54500</t>
    </r>
    <r>
      <rPr>
        <color rgb="FF666666"/>
        <sz val="9.0"/>
      </rPr>
      <t xml:space="preserve">  </t>
    </r>
  </si>
  <si>
    <r>
      <rPr>
        <color rgb="FF000000"/>
        <sz val="9.0"/>
      </rPr>
      <t xml:space="preserve">                  </t>
    </r>
    <r>
      <rPr>
        <color rgb="FF666666"/>
        <sz val="9.0"/>
      </rPr>
      <t xml:space="preserve">  Enlace para acceder a una versión digital </t>
    </r>
    <r>
      <rPr>
        <color rgb="FF1155CC"/>
        <sz val="9.0"/>
      </rPr>
      <t xml:space="preserve"> https://www.rosario.gob.ar/normativa/verArchivo?tipo=pdf&amp;id=54500</t>
    </r>
    <r>
      <rPr>
        <color rgb="FF666666"/>
        <sz val="9.0"/>
      </rPr>
      <t xml:space="preserve"> </t>
    </r>
  </si>
  <si>
    <r>
      <rPr>
        <color rgb="FF666666"/>
        <sz val="9.0"/>
      </rPr>
      <t xml:space="preserve">-Ordenanza Nº 8510 de 2010 [Municipalidad de la Ciudad de Rosario] promulgada el 18 de mayo de 2010 (modifica a Ordenanza N° 8336) </t>
    </r>
    <r>
      <rPr>
        <color rgb="FF1155CC"/>
        <sz val="9.0"/>
      </rPr>
      <t>https://www.rosario.gob.ar/normativa/verArchivo?tipo=pdf&amp;id=67945</t>
    </r>
    <r>
      <rPr>
        <color rgb="FF666666"/>
        <sz val="9.0"/>
      </rPr>
      <t xml:space="preserve"> </t>
    </r>
  </si>
  <si>
    <r>
      <rPr>
        <color rgb="FF666666"/>
        <sz val="9.0"/>
      </rPr>
      <t xml:space="preserve">-Ordenanza  Nº 8756 de 2011 [Municipalidad de la Ciudad de Rosario] promulgada el 13 de abril de 2011 (modifica a Ordenanza N° 8336) </t>
    </r>
    <r>
      <rPr>
        <color rgb="FF1155CC"/>
        <sz val="9.0"/>
      </rPr>
      <t>https://www.rosario.gob.ar/normativa/verArchivo?tipo=pdf&amp;id=74549</t>
    </r>
    <r>
      <rPr>
        <color rgb="FF666666"/>
        <sz val="9.0"/>
      </rPr>
      <t xml:space="preserve"> -</t>
    </r>
  </si>
  <si>
    <r>
      <rPr>
        <color rgb="FF000000"/>
        <sz val="9.0"/>
      </rPr>
      <t xml:space="preserve">- Ordenanza  Nº 9006 de 2012  [Municipalidad de la Ciudad de Rosario] promulgada el 28 de enero de 2013  </t>
    </r>
    <r>
      <rPr>
        <color rgb="FF1155CC"/>
        <sz val="9.0"/>
      </rPr>
      <t>https://www.rosario.gob.ar/normativa/ver/visualExterna.do?accion=verNormativa&amp;idNormativa=88796</t>
    </r>
    <r>
      <rPr>
        <color rgb="FF000000"/>
        <sz val="9.0"/>
      </rPr>
      <t xml:space="preserve"> </t>
    </r>
  </si>
  <si>
    <r>
      <rPr>
        <color rgb="FF666666"/>
        <sz val="9.0"/>
      </rPr>
      <t xml:space="preserve">                    </t>
    </r>
    <r>
      <rPr>
        <color rgb="FF000000"/>
        <sz val="9.0"/>
      </rPr>
      <t xml:space="preserve">Enlace para acceder a una versión digital </t>
    </r>
    <r>
      <rPr>
        <color rgb="FF666666"/>
        <sz val="9.0"/>
      </rPr>
      <t xml:space="preserve"> </t>
    </r>
    <r>
      <rPr>
        <color rgb="FF1155CC"/>
        <sz val="9.0"/>
      </rPr>
      <t>https://www.rosario.gob.ar/normativa/verArchivo?tipo=pdf&amp;id=88796</t>
    </r>
  </si>
  <si>
    <r>
      <rPr>
        <color rgb="FF000000"/>
        <sz val="9.0"/>
      </rPr>
      <t xml:space="preserve">- Ordenanza Nº 9006 de 2012   [Municipalidad de la Ciudad de Rosario]  Capítulo V Circulaciones y Medios de Escape Sección V-c.2.3. Medios mecánicos. Reglamentos Técnicos Especiales.  </t>
    </r>
    <r>
      <rPr>
        <color rgb="FF1155CC"/>
        <sz val="9.0"/>
      </rPr>
      <t>https://www.rosario.gob.ar/mr/normativa/nuevo-reglamento-de-edificacion/seccion-5-de-los-reglamentos-tecnicos-especiales/v.c.-tipos-de-circulaciones-y-medios-de-escape/v.c.2.circulaciones-verticales.-rutas-verticales-de-escape/v.c.2.3.-medios-mecanicos</t>
    </r>
  </si>
  <si>
    <r>
      <rPr>
        <rFont val="Calibri"/>
        <color rgb="FF000000"/>
        <sz val="9.0"/>
      </rPr>
      <t xml:space="preserve">- Sansarricq, K (2022) </t>
    </r>
    <r>
      <rPr>
        <rFont val="Calibri"/>
        <i/>
        <color rgb="FF000000"/>
        <sz val="9.0"/>
      </rPr>
      <t>Instalaciones para el Transporte Vertical. -</t>
    </r>
    <r>
      <rPr>
        <rFont val="Calibri"/>
        <color rgb="FF000000"/>
        <sz val="9.0"/>
      </rPr>
      <t xml:space="preserve"> Clase para uso interno de la cátedra Panvini H., Materialidad 3</t>
    </r>
  </si>
  <si>
    <r>
      <rPr>
        <rFont val="Calibri"/>
        <i/>
        <color rgb="FF000000"/>
        <sz val="9.0"/>
      </rPr>
      <t xml:space="preserve">- </t>
    </r>
    <r>
      <rPr>
        <rFont val="Calibri"/>
        <color rgb="FF000000"/>
        <sz val="9.0"/>
      </rPr>
      <t xml:space="preserve">Suffriti, E. J. (2016) Medios de Transporte Vertica. Ficha N°4 - Apunte para uso interno de la cátedra Panvini H., Materialidad 3 </t>
    </r>
  </si>
  <si>
    <t>s.e.u.o</t>
  </si>
  <si>
    <t>V: 31 - 03 - 25</t>
  </si>
  <si>
    <t>contacto: victoriaceresafapyd@gmail.com</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</si>
</sst>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
  </numFmts>
  <fonts count="38">
    <font>
      <sz val="11.0"/>
      <color theme="1"/>
      <name val="Calibri"/>
      <scheme val="minor"/>
    </font>
    <font>
      <sz val="11.0"/>
      <color theme="1"/>
      <name val="Calibri"/>
    </font>
    <font>
      <b/>
      <sz val="11.0"/>
      <color theme="1"/>
      <name val="Calibri"/>
    </font>
    <font/>
    <font>
      <b/>
      <sz val="15.0"/>
      <color rgb="FFFFFFFF"/>
      <name val="Calibri"/>
    </font>
    <font>
      <b/>
      <sz val="11.0"/>
      <color rgb="FFFFFFFF"/>
      <name val="Calibri"/>
    </font>
    <font>
      <sz val="11.0"/>
      <color rgb="FF000000"/>
      <name val="Calibri"/>
    </font>
    <font>
      <b/>
      <sz val="13.0"/>
      <color theme="1"/>
      <name val="Calibri"/>
    </font>
    <font>
      <sz val="9.0"/>
      <color theme="1"/>
      <name val="Calibri"/>
    </font>
    <font>
      <sz val="8.0"/>
      <color theme="1"/>
      <name val="Calibri"/>
    </font>
    <font>
      <b/>
      <sz val="12.0"/>
      <color theme="1"/>
      <name val="Calibri"/>
    </font>
    <font>
      <color theme="1"/>
      <name val="Calibri"/>
    </font>
    <font>
      <b/>
      <sz val="11.0"/>
      <color rgb="FF000000"/>
      <name val="Calibri"/>
    </font>
    <font>
      <color rgb="FF999999"/>
      <name val="Calibri"/>
    </font>
    <font>
      <b/>
      <sz val="13.0"/>
      <color rgb="FF000000"/>
      <name val="Calibri"/>
    </font>
    <font>
      <b/>
      <sz val="12.0"/>
      <color rgb="FF000000"/>
      <name val="Calibri"/>
    </font>
    <font>
      <sz val="12.0"/>
      <color rgb="FF000000"/>
      <name val="Calibri"/>
    </font>
    <font>
      <b/>
      <sz val="9.0"/>
      <color rgb="FF999999"/>
      <name val="Calibri"/>
    </font>
    <font>
      <color rgb="FF7F7F7F"/>
      <name val="Calibri"/>
    </font>
    <font>
      <sz val="10.0"/>
      <color rgb="FF7F7F7F"/>
      <name val="Calibri"/>
    </font>
    <font>
      <b/>
      <color theme="1"/>
      <name val="Calibri"/>
    </font>
    <font>
      <b/>
      <sz val="10.0"/>
      <color rgb="FF000000"/>
      <name val="Calibri"/>
    </font>
    <font>
      <sz val="11.0"/>
      <color rgb="FF7F7F7F"/>
      <name val="Calibri"/>
    </font>
    <font>
      <sz val="9.0"/>
      <color rgb="FF666666"/>
      <name val="Calibri"/>
    </font>
    <font>
      <b/>
      <sz val="13.0"/>
      <color rgb="FFFFFFFF"/>
      <name val="Calibri"/>
    </font>
    <font>
      <sz val="12.0"/>
      <color theme="1"/>
      <name val="Calibri"/>
    </font>
    <font>
      <sz val="10.0"/>
      <color rgb="FF666666"/>
      <name val="Calibri"/>
    </font>
    <font>
      <b/>
      <sz val="9.0"/>
      <color rgb="FF000000"/>
      <name val="Calibri"/>
    </font>
    <font>
      <b/>
      <color rgb="FF000000"/>
      <name val="Calibri"/>
    </font>
    <font>
      <b/>
      <sz val="10.0"/>
      <color theme="1"/>
      <name val="Calibri"/>
    </font>
    <font>
      <sz val="11.0"/>
      <color rgb="FF666666"/>
      <name val="Calibri"/>
    </font>
    <font>
      <b/>
      <sz val="8.0"/>
      <color rgb="FF000000"/>
      <name val="Calibri"/>
    </font>
    <font>
      <u/>
      <sz val="9.0"/>
      <color rgb="FF666666"/>
      <name val="Calibri"/>
    </font>
    <font>
      <u/>
      <sz val="9.0"/>
      <color rgb="FF666666"/>
    </font>
    <font>
      <sz val="9.0"/>
      <color rgb="FF000000"/>
      <name val="Calibri"/>
    </font>
    <font>
      <sz val="12.0"/>
      <color rgb="FF333333"/>
      <name val="Open Sans"/>
    </font>
    <font>
      <b/>
      <color rgb="FF8C8C8C"/>
      <name val="Roboto Slab"/>
    </font>
    <font>
      <sz val="12.0"/>
      <color rgb="FF333333"/>
      <name val="Arial"/>
    </font>
  </fonts>
  <fills count="15">
    <fill>
      <patternFill patternType="none"/>
    </fill>
    <fill>
      <patternFill patternType="lightGray"/>
    </fill>
    <fill>
      <patternFill patternType="solid">
        <fgColor rgb="FFF2DBDB"/>
        <bgColor rgb="FFF2DBDB"/>
      </patternFill>
    </fill>
    <fill>
      <patternFill patternType="solid">
        <fgColor rgb="FFFFFFFF"/>
        <bgColor rgb="FFFFFFFF"/>
      </patternFill>
    </fill>
    <fill>
      <patternFill patternType="solid">
        <fgColor rgb="FF85200C"/>
        <bgColor rgb="FF85200C"/>
      </patternFill>
    </fill>
    <fill>
      <patternFill patternType="solid">
        <fgColor rgb="FFE5B8B7"/>
        <bgColor rgb="FFE5B8B7"/>
      </patternFill>
    </fill>
    <fill>
      <patternFill patternType="solid">
        <fgColor rgb="FFD8D8D8"/>
        <bgColor rgb="FFD8D8D8"/>
      </patternFill>
    </fill>
    <fill>
      <patternFill patternType="solid">
        <fgColor rgb="FFC6D9F0"/>
        <bgColor rgb="FFC6D9F0"/>
      </patternFill>
    </fill>
    <fill>
      <patternFill patternType="solid">
        <fgColor theme="0"/>
        <bgColor theme="0"/>
      </patternFill>
    </fill>
    <fill>
      <patternFill patternType="solid">
        <fgColor rgb="FFF4CCCC"/>
        <bgColor rgb="FFF4CCCC"/>
      </patternFill>
    </fill>
    <fill>
      <patternFill patternType="solid">
        <fgColor rgb="FFB8CCE4"/>
        <bgColor rgb="FFB8CCE4"/>
      </patternFill>
    </fill>
    <fill>
      <patternFill patternType="solid">
        <fgColor rgb="FFD9D9D9"/>
        <bgColor rgb="FFD9D9D9"/>
      </patternFill>
    </fill>
    <fill>
      <patternFill patternType="solid">
        <fgColor rgb="FFCCCCCC"/>
        <bgColor rgb="FFCCCCCC"/>
      </patternFill>
    </fill>
    <fill>
      <patternFill patternType="solid">
        <fgColor rgb="FFCFE2F3"/>
        <bgColor rgb="FFCFE2F3"/>
      </patternFill>
    </fill>
    <fill>
      <patternFill patternType="solid">
        <fgColor rgb="FFEEEEEE"/>
        <bgColor rgb="FFEEEEEE"/>
      </patternFill>
    </fill>
  </fills>
  <borders count="137">
    <border/>
    <border>
      <left style="thick">
        <color rgb="FF000000"/>
      </left>
      <top style="thick">
        <color rgb="FF000000"/>
      </top>
    </border>
    <border>
      <top style="thick">
        <color rgb="FF000000"/>
      </top>
    </border>
    <border>
      <right style="thick">
        <color rgb="FF000000"/>
      </right>
      <top style="thick">
        <color rgb="FF000000"/>
      </top>
    </border>
    <border>
      <left style="thick">
        <color rgb="FF000000"/>
      </left>
      <top style="thick">
        <color rgb="FF000000"/>
      </top>
      <bottom style="thin">
        <color rgb="FF000000"/>
      </bottom>
    </border>
    <border>
      <top style="thick">
        <color rgb="FF000000"/>
      </top>
      <bottom style="thin">
        <color rgb="FF000000"/>
      </bottom>
    </border>
    <border>
      <right style="thick">
        <color rgb="FF000000"/>
      </right>
      <top style="thick">
        <color rgb="FF000000"/>
      </top>
      <bottom style="thin">
        <color rgb="FF000000"/>
      </bottom>
    </border>
    <border>
      <top/>
      <bottom/>
    </border>
    <border>
      <left/>
      <right/>
      <top/>
    </border>
    <border>
      <left/>
      <right/>
      <top/>
      <bottom/>
    </border>
    <border>
      <left style="thick">
        <color rgb="FF000000"/>
      </left>
    </border>
    <border>
      <right style="thick">
        <color rgb="FF000000"/>
      </right>
    </border>
    <border>
      <left style="thick">
        <color rgb="FF000000"/>
      </left>
      <right style="medium">
        <color rgb="FF000000"/>
      </right>
      <top style="medium">
        <color rgb="FF000000"/>
      </top>
      <bottom style="medium">
        <color rgb="FF000000"/>
      </bottom>
    </border>
    <border>
      <top style="thick">
        <color rgb="FF000000"/>
      </top>
      <bottom style="thick">
        <color rgb="FF000000"/>
      </bottom>
    </border>
    <border>
      <right style="thick">
        <color rgb="FF000000"/>
      </right>
      <top style="thick">
        <color rgb="FF000000"/>
      </top>
      <bottom style="thick">
        <color rgb="FF000000"/>
      </bottom>
    </border>
    <border>
      <left style="thick">
        <color rgb="FF000000"/>
      </left>
      <top style="thick">
        <color rgb="FF000000"/>
      </top>
      <bottom style="medium">
        <color rgb="FFCCCCCC"/>
      </bottom>
    </border>
    <border>
      <top style="thick">
        <color rgb="FF000000"/>
      </top>
      <bottom style="medium">
        <color rgb="FFCCCCCC"/>
      </bottom>
    </border>
    <border>
      <right style="thick">
        <color rgb="FF000000"/>
      </right>
      <top style="thick">
        <color rgb="FF000000"/>
      </top>
      <bottom style="medium">
        <color rgb="FFCCCCCC"/>
      </bottom>
    </border>
    <border>
      <left style="thick">
        <color rgb="FF000000"/>
      </left>
      <bottom style="thick">
        <color rgb="FF000000"/>
      </bottom>
    </border>
    <border>
      <bottom style="thick">
        <color rgb="FF000000"/>
      </bottom>
    </border>
    <border>
      <right style="thick">
        <color rgb="FF000000"/>
      </right>
      <bottom style="thick">
        <color rgb="FF000000"/>
      </bottom>
    </border>
    <border>
      <top style="medium">
        <color rgb="FFCCCCCC"/>
      </top>
      <bottom style="medium">
        <color rgb="FFCCCCCC"/>
      </bottom>
    </border>
    <border>
      <right style="thick">
        <color rgb="FF000000"/>
      </right>
      <top style="medium">
        <color rgb="FFCCCCCC"/>
      </top>
      <bottom style="medium">
        <color rgb="FFCCCCCC"/>
      </bottom>
    </border>
    <border>
      <left style="thick">
        <color rgb="FF000000"/>
      </left>
      <top style="thick">
        <color rgb="FF000000"/>
      </top>
      <bottom style="thick">
        <color rgb="FF000000"/>
      </bottom>
    </border>
    <border>
      <left style="thick">
        <color rgb="FF000000"/>
      </left>
      <right style="medium">
        <color rgb="FF000000"/>
      </right>
      <top style="medium">
        <color rgb="FF000000"/>
      </top>
      <bottom style="thick">
        <color rgb="FF000000"/>
      </bottom>
    </border>
    <border>
      <top style="medium">
        <color rgb="FFCCCCCC"/>
      </top>
      <bottom style="thick">
        <color rgb="FF000000"/>
      </bottom>
    </border>
    <border>
      <right style="thick">
        <color rgb="FF000000"/>
      </right>
      <top style="medium">
        <color rgb="FFCCCCCC"/>
      </top>
      <bottom style="thick">
        <color rgb="FF000000"/>
      </bottom>
    </border>
    <border>
      <left style="thick">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ck">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ck">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
      <left style="thick">
        <color rgb="FF000000"/>
      </left>
      <right style="thin">
        <color rgb="FF000000"/>
      </right>
      <top style="thin">
        <color rgb="FF000000"/>
      </top>
      <bottom style="thin">
        <color rgb="FF000000"/>
      </bottom>
    </border>
    <border>
      <left/>
      <right/>
      <top/>
      <bottom style="thin">
        <color rgb="FF000000"/>
      </bottom>
    </border>
    <border>
      <left/>
      <right/>
      <top style="thin">
        <color rgb="FF000000"/>
      </top>
      <bottom style="thin">
        <color rgb="FF000000"/>
      </bottom>
    </border>
    <border>
      <left/>
      <right style="thick">
        <color rgb="FF000000"/>
      </right>
      <top style="thin">
        <color rgb="FF000000"/>
      </top>
      <bottom style="thin">
        <color rgb="FF000000"/>
      </bottom>
    </border>
    <border>
      <left style="thick">
        <color rgb="FF000000"/>
      </left>
      <right style="medium">
        <color rgb="FF000000"/>
      </right>
      <top style="thick">
        <color rgb="FF000000"/>
      </top>
      <bottom style="thick">
        <color rgb="FF000000"/>
      </bottom>
    </border>
    <border>
      <left style="medium">
        <color rgb="FF000000"/>
      </left>
      <top style="thick">
        <color rgb="FF000000"/>
      </top>
      <bottom style="thick">
        <color rgb="FF000000"/>
      </bottom>
    </border>
    <border>
      <left style="thick">
        <color rgb="FF000000"/>
      </left>
      <right style="thin">
        <color rgb="FF000000"/>
      </right>
      <top style="thin">
        <color rgb="FF000000"/>
      </top>
    </border>
    <border>
      <left style="thick">
        <color rgb="FF000000"/>
      </left>
      <right style="thin">
        <color rgb="FF000000"/>
      </right>
      <bottom style="thin">
        <color rgb="FF000000"/>
      </bottom>
    </border>
    <border>
      <left style="thick">
        <color rgb="FF000000"/>
      </left>
      <top style="thin">
        <color rgb="FF000000"/>
      </top>
    </border>
    <border>
      <top style="thin">
        <color rgb="FF000000"/>
      </top>
    </border>
    <border>
      <right style="thick">
        <color rgb="FF000000"/>
      </right>
      <top style="thin">
        <color rgb="FF000000"/>
      </top>
    </border>
    <border>
      <left style="thick">
        <color rgb="FF000000"/>
      </left>
      <bottom style="thin">
        <color rgb="FF000000"/>
      </bottom>
    </border>
    <border>
      <bottom style="thin">
        <color rgb="FF000000"/>
      </bottom>
    </border>
    <border>
      <right style="thick">
        <color rgb="FF000000"/>
      </right>
      <bottom style="thin">
        <color rgb="FF000000"/>
      </bottom>
    </border>
    <border>
      <left style="thin">
        <color rgb="FF000000"/>
      </left>
      <top style="thin">
        <color rgb="FF000000"/>
      </top>
      <bottom style="medium">
        <color rgb="FF000000"/>
      </bottom>
    </border>
    <border>
      <top style="thin">
        <color rgb="FF000000"/>
      </top>
      <bottom style="medium">
        <color rgb="FF000000"/>
      </bottom>
    </border>
    <border>
      <right style="thick">
        <color rgb="FF000000"/>
      </right>
      <top style="thin">
        <color rgb="FF000000"/>
      </top>
      <bottom style="medium">
        <color rgb="FF000000"/>
      </bottom>
    </border>
    <border>
      <left style="thin">
        <color rgb="FF000000"/>
      </left>
      <bottom style="thin">
        <color rgb="FF000000"/>
      </bottom>
    </border>
    <border>
      <right style="thin">
        <color rgb="FF000000"/>
      </right>
      <top style="thin">
        <color rgb="FF000000"/>
      </top>
      <bottom style="medium">
        <color rgb="FF000000"/>
      </bottom>
    </border>
    <border>
      <left style="thin">
        <color rgb="FF000000"/>
      </left>
    </border>
    <border>
      <left style="thin">
        <color rgb="FF000000"/>
      </left>
      <top style="thin">
        <color rgb="FF000000"/>
      </top>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ck">
        <color rgb="FF000000"/>
      </right>
      <top style="thin">
        <color rgb="FF000000"/>
      </top>
    </border>
    <border>
      <right style="thin">
        <color rgb="FF000000"/>
      </right>
      <top style="thin">
        <color rgb="FF000000"/>
      </top>
    </border>
    <border>
      <left style="thin">
        <color rgb="FF000000"/>
      </left>
      <right style="thin">
        <color rgb="FF000000"/>
      </right>
    </border>
    <border>
      <right style="thin">
        <color rgb="FF000000"/>
      </right>
    </border>
    <border>
      <left style="thin">
        <color rgb="FF000000"/>
      </left>
      <right style="thick">
        <color rgb="FF000000"/>
      </right>
    </border>
    <border>
      <right style="thin">
        <color rgb="FF000000"/>
      </right>
      <bottom style="thin">
        <color rgb="FF000000"/>
      </bottom>
    </border>
    <border>
      <left style="thin">
        <color rgb="FF000000"/>
      </left>
      <right style="thick">
        <color rgb="FF000000"/>
      </right>
      <bottom style="thin">
        <color rgb="FF000000"/>
      </bottom>
    </border>
    <border>
      <left style="thin">
        <color rgb="FF000000"/>
      </left>
      <top/>
      <bottom style="thin">
        <color rgb="FF000000"/>
      </bottom>
    </border>
    <border>
      <top/>
      <bottom style="thin">
        <color rgb="FF000000"/>
      </bottom>
    </border>
    <border>
      <right style="thick">
        <color rgb="FF000000"/>
      </right>
      <top/>
      <bottom style="thin">
        <color rgb="FF000000"/>
      </bottom>
    </border>
    <border>
      <left style="thick">
        <color rgb="FF000000"/>
      </left>
      <top style="thin">
        <color rgb="FF000000"/>
      </top>
      <bottom style="thick">
        <color rgb="FF000000"/>
      </bottom>
    </border>
    <border>
      <top style="thin">
        <color rgb="FF000000"/>
      </top>
      <bottom style="thick">
        <color rgb="FF000000"/>
      </bottom>
    </border>
    <border>
      <right style="thin">
        <color rgb="FF000000"/>
      </right>
      <top style="thin">
        <color rgb="FF000000"/>
      </top>
      <bottom style="thick">
        <color rgb="FF000000"/>
      </bottom>
    </border>
    <border>
      <left style="thin">
        <color rgb="FF000000"/>
      </left>
      <top style="thin">
        <color rgb="FF000000"/>
      </top>
      <bottom style="thick">
        <color rgb="FF000000"/>
      </bottom>
    </border>
    <border>
      <right style="thick">
        <color rgb="FF000000"/>
      </right>
      <top style="thin">
        <color rgb="FF000000"/>
      </top>
      <bottom style="thick">
        <color rgb="FF000000"/>
      </bottom>
    </border>
    <border>
      <left style="thick">
        <color rgb="FF000000"/>
      </left>
      <right style="thin">
        <color rgb="FF000000"/>
      </right>
      <top/>
      <bottom style="thin">
        <color rgb="FF000000"/>
      </bottom>
    </border>
    <border>
      <left style="thick">
        <color rgb="FF000000"/>
      </left>
      <right style="thin">
        <color rgb="FF000000"/>
      </right>
      <top style="medium">
        <color rgb="FF000000"/>
      </top>
      <bottom style="thin">
        <color rgb="FF000000"/>
      </bottom>
    </border>
    <border>
      <left style="thin">
        <color rgb="FF000000"/>
      </left>
      <top style="medium">
        <color rgb="FF000000"/>
      </top>
      <bottom style="thin">
        <color rgb="FF000000"/>
      </bottom>
    </border>
    <border>
      <top style="medium">
        <color rgb="FF000000"/>
      </top>
      <bottom style="thin">
        <color rgb="FF000000"/>
      </bottom>
    </border>
    <border>
      <right style="thick">
        <color rgb="FF000000"/>
      </right>
      <top style="medium">
        <color rgb="FF000000"/>
      </top>
      <bottom style="thin">
        <color rgb="FF000000"/>
      </bottom>
    </border>
    <border>
      <left style="thick">
        <color rgb="FF000000"/>
      </left>
      <right style="thin">
        <color rgb="FF000000"/>
      </right>
      <top style="thick">
        <color rgb="FF000000"/>
      </top>
      <bottom style="thick">
        <color rgb="FF000000"/>
      </bottom>
    </border>
    <border>
      <left style="thin">
        <color rgb="FF000000"/>
      </left>
      <top style="thick">
        <color rgb="FF000000"/>
      </top>
      <bottom style="thick">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thick">
        <color rgb="FF000000"/>
      </left>
      <bottom style="medium">
        <color rgb="FF000000"/>
      </bottom>
    </border>
    <border>
      <right style="medium">
        <color rgb="FF000000"/>
      </right>
      <bottom style="medium">
        <color rgb="FF000000"/>
      </bottom>
    </border>
    <border>
      <left style="medium">
        <color rgb="FF000000"/>
      </left>
      <bottom style="medium">
        <color rgb="FF000000"/>
      </bottom>
    </border>
    <border>
      <bottom style="medium">
        <color rgb="FF000000"/>
      </bottom>
    </border>
    <border>
      <right style="thick">
        <color rgb="FF000000"/>
      </right>
      <bottom style="medium">
        <color rgb="FF000000"/>
      </bottom>
    </border>
    <border>
      <left style="thick">
        <color rgb="FF000000"/>
      </left>
      <top style="medium">
        <color rgb="FF000000"/>
      </top>
      <bottom style="medium">
        <color rgb="FF000000"/>
      </bottom>
    </border>
    <border>
      <right style="thick">
        <color rgb="FF000000"/>
      </right>
      <top style="medium">
        <color rgb="FF000000"/>
      </top>
      <bottom style="medium">
        <color rgb="FF000000"/>
      </bottom>
    </border>
    <border>
      <left style="thick">
        <color rgb="FF000000"/>
      </left>
      <right style="medium">
        <color rgb="FF000000"/>
      </right>
      <top style="medium">
        <color rgb="FF000000"/>
      </top>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thick">
        <color rgb="FF000000"/>
      </right>
      <top style="medium">
        <color rgb="FF000000"/>
      </top>
      <bottom style="thin">
        <color rgb="FF000000"/>
      </bottom>
    </border>
    <border>
      <left style="thick">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thin">
        <color rgb="FF000000"/>
      </bottom>
    </border>
    <border>
      <left style="thick">
        <color rgb="FF000000"/>
      </left>
      <right style="medium">
        <color rgb="FF000000"/>
      </right>
      <top style="thin">
        <color rgb="FF000000"/>
      </top>
      <bottom style="medium">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thick">
        <color rgb="FF000000"/>
      </right>
      <top style="thin">
        <color rgb="FF000000"/>
      </top>
      <bottom style="medium">
        <color rgb="FF000000"/>
      </bottom>
    </border>
    <border>
      <right style="medium">
        <color rgb="FF000000"/>
      </right>
      <top style="medium">
        <color rgb="FF000000"/>
      </top>
    </border>
    <border>
      <right style="thin">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ck">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ck">
        <color rgb="FF000000"/>
      </left>
      <right style="thin">
        <color rgb="FF000000"/>
      </right>
      <top style="thick">
        <color rgb="FF000000"/>
      </top>
      <bottom style="thin">
        <color rgb="FF000000"/>
      </bottom>
    </border>
    <border>
      <left style="thin">
        <color rgb="FF000000"/>
      </left>
      <right style="thin">
        <color rgb="FF000000"/>
      </right>
      <top style="thick">
        <color rgb="FF000000"/>
      </top>
      <bottom style="thin">
        <color rgb="FF000000"/>
      </bottom>
    </border>
    <border>
      <left style="thin">
        <color rgb="FF000000"/>
      </left>
      <top style="thick">
        <color rgb="FF000000"/>
      </top>
      <bottom style="thin">
        <color rgb="FF000000"/>
      </bottom>
    </border>
    <border>
      <right style="thin">
        <color rgb="FF000000"/>
      </right>
      <top style="thick">
        <color rgb="FF000000"/>
      </top>
      <bottom style="thin">
        <color rgb="FF000000"/>
      </bottom>
    </border>
    <border>
      <left style="thin">
        <color rgb="FF000000"/>
      </left>
      <right style="thick">
        <color rgb="FF000000"/>
      </right>
      <top style="thick">
        <color rgb="FF000000"/>
      </top>
      <bottom style="thin">
        <color rgb="FF000000"/>
      </bottom>
    </border>
    <border>
      <left style="thick">
        <color rgb="FF000000"/>
      </left>
      <top style="thick">
        <color rgb="FF000000"/>
      </top>
      <bottom style="medium">
        <color rgb="FF000000"/>
      </bottom>
    </border>
    <border>
      <top style="thick">
        <color rgb="FF000000"/>
      </top>
      <bottom style="medium">
        <color rgb="FF000000"/>
      </bottom>
    </border>
    <border>
      <right style="medium">
        <color rgb="FF000000"/>
      </right>
      <top style="thick">
        <color rgb="FF000000"/>
      </top>
      <bottom style="medium">
        <color rgb="FF000000"/>
      </bottom>
    </border>
    <border>
      <left style="medium">
        <color rgb="FF000000"/>
      </left>
      <top style="thick">
        <color rgb="FF000000"/>
      </top>
      <bottom style="medium">
        <color rgb="FF000000"/>
      </bottom>
    </border>
    <border>
      <right style="thick">
        <color rgb="FF000000"/>
      </right>
      <top style="thick">
        <color rgb="FF000000"/>
      </top>
      <bottom style="medium">
        <color rgb="FF000000"/>
      </bottom>
    </border>
    <border>
      <right style="medium">
        <color rgb="FF000000"/>
      </right>
    </border>
    <border>
      <left style="medium">
        <color rgb="FF000000"/>
      </left>
    </border>
    <border>
      <left style="thick">
        <color rgb="FF000000"/>
      </left>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left style="thin">
        <color rgb="FF000000"/>
      </left>
      <right style="thick">
        <color rgb="FF000000"/>
      </right>
      <top style="thin">
        <color rgb="FF000000"/>
      </top>
      <bottom style="thick">
        <color rgb="FF000000"/>
      </bottom>
    </border>
    <border>
      <right style="medium">
        <color rgb="FF000000"/>
      </right>
      <bottom style="thick">
        <color rgb="FF000000"/>
      </bottom>
    </border>
    <border>
      <left style="medium">
        <color rgb="FF000000"/>
      </left>
      <bottom style="thick">
        <color rgb="FF000000"/>
      </bottom>
    </border>
    <border>
      <left style="thin">
        <color rgb="FF000000"/>
      </left>
      <right style="medium">
        <color rgb="FF000000"/>
      </right>
      <top style="medium">
        <color rgb="FF000000"/>
      </top>
      <bottom style="thin">
        <color rgb="FF000000"/>
      </bottom>
    </border>
    <border>
      <left style="medium">
        <color rgb="FF000000"/>
      </left>
      <top style="medium">
        <color rgb="FF000000"/>
      </top>
      <bottom style="thin">
        <color rgb="FF000000"/>
      </bottom>
    </border>
    <border>
      <left style="medium">
        <color rgb="FF000000"/>
      </left>
      <top style="thin">
        <color rgb="FF000000"/>
      </top>
      <bottom style="thin">
        <color rgb="FF000000"/>
      </bottom>
    </border>
    <border>
      <left style="medium">
        <color rgb="FF000000"/>
      </left>
      <top style="thin">
        <color rgb="FF000000"/>
      </top>
      <bottom style="medium">
        <color rgb="FF000000"/>
      </bottom>
    </border>
    <border>
      <right style="medium">
        <color rgb="FF000000"/>
      </right>
      <top style="medium">
        <color rgb="FF000000"/>
      </top>
      <bottom style="thin">
        <color rgb="FF000000"/>
      </bottom>
    </border>
    <border>
      <left style="thin">
        <color rgb="FF000000"/>
      </left>
      <right style="medium">
        <color rgb="FF000000"/>
      </right>
      <top style="thin">
        <color rgb="FF000000"/>
      </top>
    </border>
    <border>
      <left style="thin">
        <color rgb="FF000000"/>
      </left>
      <right style="medium">
        <color rgb="FF000000"/>
      </right>
      <bottom style="thin">
        <color rgb="FF000000"/>
      </bottom>
    </border>
    <border>
      <left style="thin">
        <color rgb="FF000000"/>
      </left>
      <right style="medium">
        <color rgb="FF000000"/>
      </right>
      <bottom style="medium">
        <color rgb="FF000000"/>
      </bottom>
    </border>
    <border>
      <left style="thick">
        <color rgb="FF000000"/>
      </left>
      <right style="thin">
        <color rgb="FF000000"/>
      </right>
      <top style="thick">
        <color rgb="FF000000"/>
      </top>
    </border>
    <border>
      <left style="thin">
        <color rgb="FF000000"/>
      </left>
      <top style="thick">
        <color rgb="FF000000"/>
      </top>
    </border>
    <border>
      <left style="thick">
        <color rgb="FF000000"/>
      </left>
      <top style="medium">
        <color rgb="FF000000"/>
      </top>
      <bottom style="thin">
        <color rgb="FF000000"/>
      </bottom>
    </border>
    <border>
      <right style="medium">
        <color rgb="FF000000"/>
      </right>
      <top style="thin">
        <color rgb="FF000000"/>
      </top>
      <bottom style="thin">
        <color rgb="FF000000"/>
      </bottom>
    </border>
    <border>
      <left style="thick">
        <color rgb="FF000000"/>
      </left>
      <top style="thin">
        <color rgb="FF000000"/>
      </top>
      <bottom style="medium">
        <color rgb="FF000000"/>
      </bottom>
    </border>
    <border>
      <right style="medium">
        <color rgb="FF000000"/>
      </right>
      <top style="thin">
        <color rgb="FF000000"/>
      </top>
      <bottom style="medium">
        <color rgb="FF000000"/>
      </bottom>
    </border>
  </borders>
  <cellStyleXfs count="1">
    <xf borderId="0" fillId="0" fontId="0" numFmtId="0" applyAlignment="1" applyFont="1"/>
  </cellStyleXfs>
  <cellXfs count="381">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vertical="bottom"/>
    </xf>
    <xf borderId="2" fillId="0" fontId="3" numFmtId="0" xfId="0" applyBorder="1" applyFont="1"/>
    <xf borderId="3" fillId="0" fontId="3" numFmtId="0" xfId="0" applyBorder="1" applyFont="1"/>
    <xf borderId="0" fillId="3" fontId="1" numFmtId="0" xfId="0" applyFill="1" applyFont="1"/>
    <xf borderId="4" fillId="4" fontId="4" numFmtId="0" xfId="0" applyAlignment="1" applyBorder="1" applyFill="1" applyFont="1">
      <alignment horizontal="center"/>
    </xf>
    <xf borderId="5" fillId="0" fontId="3" numFmtId="0" xfId="0" applyBorder="1" applyFont="1"/>
    <xf borderId="6" fillId="0" fontId="3" numFmtId="0" xfId="0" applyBorder="1" applyFont="1"/>
    <xf borderId="7" fillId="3" fontId="5" numFmtId="0" xfId="0" applyBorder="1" applyFont="1"/>
    <xf borderId="7" fillId="0" fontId="3" numFmtId="0" xfId="0" applyBorder="1" applyFont="1"/>
    <xf borderId="8" fillId="3" fontId="1" numFmtId="0" xfId="0" applyBorder="1" applyFont="1"/>
    <xf borderId="9" fillId="3" fontId="1" numFmtId="0" xfId="0" applyBorder="1" applyFont="1"/>
    <xf borderId="10" fillId="0" fontId="1" numFmtId="0" xfId="0" applyBorder="1" applyFont="1"/>
    <xf borderId="11" fillId="0" fontId="3" numFmtId="0" xfId="0" applyBorder="1" applyFont="1"/>
    <xf borderId="0" fillId="3" fontId="6" numFmtId="0" xfId="0" applyAlignment="1" applyFont="1">
      <alignment horizontal="left"/>
    </xf>
    <xf borderId="12" fillId="5" fontId="7" numFmtId="0" xfId="0" applyAlignment="1" applyBorder="1" applyFill="1" applyFont="1">
      <alignment horizontal="center"/>
    </xf>
    <xf borderId="13" fillId="5" fontId="7" numFmtId="0" xfId="0" applyAlignment="1" applyBorder="1" applyFont="1">
      <alignment horizontal="center"/>
    </xf>
    <xf borderId="13" fillId="0" fontId="3" numFmtId="0" xfId="0" applyBorder="1" applyFont="1"/>
    <xf borderId="14" fillId="0" fontId="3" numFmtId="0" xfId="0" applyBorder="1" applyFont="1"/>
    <xf borderId="15" fillId="0" fontId="8" numFmtId="0" xfId="0" applyBorder="1" applyFont="1"/>
    <xf borderId="16" fillId="0" fontId="3" numFmtId="0" xfId="0" applyBorder="1" applyFont="1"/>
    <xf borderId="17" fillId="0" fontId="3" numFmtId="0" xfId="0" applyBorder="1" applyFont="1"/>
    <xf borderId="18" fillId="0" fontId="1" numFmtId="0" xfId="0" applyBorder="1" applyFont="1"/>
    <xf borderId="19" fillId="0" fontId="3" numFmtId="0" xfId="0" applyBorder="1" applyFont="1"/>
    <xf borderId="20" fillId="0" fontId="3" numFmtId="0" xfId="0" applyBorder="1" applyFont="1"/>
    <xf borderId="12" fillId="6" fontId="1" numFmtId="0" xfId="0" applyAlignment="1" applyBorder="1" applyFill="1" applyFont="1">
      <alignment shrinkToFit="0" wrapText="1"/>
    </xf>
    <xf borderId="21" fillId="0" fontId="9" numFmtId="0" xfId="0" applyBorder="1" applyFont="1"/>
    <xf borderId="21" fillId="0" fontId="3" numFmtId="0" xfId="0" applyBorder="1" applyFont="1"/>
    <xf borderId="22" fillId="0" fontId="3" numFmtId="0" xfId="0" applyBorder="1" applyFont="1"/>
    <xf borderId="23" fillId="5" fontId="10" numFmtId="0" xfId="0" applyAlignment="1" applyBorder="1" applyFont="1">
      <alignment horizontal="left"/>
    </xf>
    <xf borderId="24" fillId="7" fontId="1" numFmtId="0" xfId="0" applyAlignment="1" applyBorder="1" applyFill="1" applyFont="1">
      <alignment shrinkToFit="0" wrapText="1"/>
    </xf>
    <xf borderId="25" fillId="0" fontId="9" numFmtId="0" xfId="0" applyBorder="1" applyFont="1"/>
    <xf borderId="25" fillId="0" fontId="3" numFmtId="0" xfId="0" applyBorder="1" applyFont="1"/>
    <xf borderId="26" fillId="0" fontId="3" numFmtId="0" xfId="0" applyBorder="1" applyFont="1"/>
    <xf borderId="27" fillId="2" fontId="2" numFmtId="0" xfId="0" applyAlignment="1" applyBorder="1" applyFont="1">
      <alignment horizontal="center"/>
    </xf>
    <xf borderId="28" fillId="0" fontId="3" numFmtId="0" xfId="0" applyBorder="1" applyFont="1"/>
    <xf borderId="29" fillId="6" fontId="1" numFmtId="0" xfId="0" applyBorder="1" applyFont="1"/>
    <xf borderId="30" fillId="0" fontId="3" numFmtId="0" xfId="0" applyBorder="1" applyFont="1"/>
    <xf borderId="31" fillId="0" fontId="3" numFmtId="0" xfId="0" applyBorder="1" applyFont="1"/>
    <xf borderId="27" fillId="0" fontId="1" numFmtId="0" xfId="0" applyAlignment="1" applyBorder="1" applyFont="1">
      <alignment horizontal="center"/>
    </xf>
    <xf borderId="27" fillId="0" fontId="1" numFmtId="0" xfId="0" applyAlignment="1" applyBorder="1" applyFont="1">
      <alignment horizontal="left"/>
    </xf>
    <xf borderId="29" fillId="0" fontId="1" numFmtId="0" xfId="0" applyAlignment="1" applyBorder="1" applyFont="1">
      <alignment horizontal="center"/>
    </xf>
    <xf borderId="29" fillId="0" fontId="1" numFmtId="0" xfId="0" applyBorder="1" applyFont="1"/>
    <xf borderId="29" fillId="6" fontId="1" numFmtId="0" xfId="0" applyAlignment="1" applyBorder="1" applyFont="1">
      <alignment horizontal="center"/>
    </xf>
    <xf borderId="27" fillId="8" fontId="1" numFmtId="0" xfId="0" applyAlignment="1" applyBorder="1" applyFill="1" applyFont="1">
      <alignment horizontal="left"/>
    </xf>
    <xf borderId="29" fillId="8" fontId="1" numFmtId="0" xfId="0" applyAlignment="1" applyBorder="1" applyFont="1">
      <alignment horizontal="center"/>
    </xf>
    <xf borderId="10" fillId="0" fontId="11" numFmtId="0" xfId="0" applyBorder="1" applyFont="1"/>
    <xf borderId="32" fillId="6" fontId="1" numFmtId="0" xfId="0" applyAlignment="1" applyBorder="1" applyFont="1">
      <alignment horizontal="center"/>
    </xf>
    <xf borderId="33" fillId="6" fontId="1" numFmtId="0" xfId="0" applyAlignment="1" applyBorder="1" applyFont="1">
      <alignment horizontal="center"/>
    </xf>
    <xf borderId="34" fillId="0" fontId="1" numFmtId="0" xfId="0" applyAlignment="1" applyBorder="1" applyFont="1">
      <alignment horizontal="center"/>
    </xf>
    <xf borderId="23" fillId="0" fontId="2" numFmtId="0" xfId="0" applyAlignment="1" applyBorder="1" applyFont="1">
      <alignment horizontal="center"/>
    </xf>
    <xf borderId="23" fillId="7" fontId="1" numFmtId="0" xfId="0" applyAlignment="1" applyBorder="1" applyFont="1">
      <alignment horizontal="center"/>
    </xf>
    <xf borderId="35" fillId="3" fontId="12" numFmtId="0" xfId="0" applyAlignment="1" applyBorder="1" applyFont="1">
      <alignment horizontal="center" shrinkToFit="0" wrapText="1"/>
    </xf>
    <xf borderId="29" fillId="3" fontId="6" numFmtId="0" xfId="0" applyAlignment="1" applyBorder="1" applyFont="1">
      <alignment horizontal="left"/>
    </xf>
    <xf borderId="27" fillId="9" fontId="2" numFmtId="0" xfId="0" applyAlignment="1" applyBorder="1" applyFill="1" applyFont="1">
      <alignment horizontal="center"/>
    </xf>
    <xf borderId="30" fillId="9" fontId="1" numFmtId="0" xfId="0" applyAlignment="1" applyBorder="1" applyFont="1">
      <alignment horizontal="center"/>
    </xf>
    <xf borderId="27" fillId="8" fontId="2" numFmtId="0" xfId="0" applyAlignment="1" applyBorder="1" applyFont="1">
      <alignment horizontal="left"/>
    </xf>
    <xf borderId="36" fillId="8" fontId="1" numFmtId="0" xfId="0" applyBorder="1" applyFont="1"/>
    <xf borderId="37" fillId="8" fontId="1" numFmtId="10" xfId="0" applyAlignment="1" applyBorder="1" applyFont="1" applyNumberFormat="1">
      <alignment horizontal="center" vertical="center"/>
    </xf>
    <xf borderId="38" fillId="8" fontId="1" numFmtId="0" xfId="0" applyAlignment="1" applyBorder="1" applyFont="1">
      <alignment horizontal="center" vertical="center"/>
    </xf>
    <xf borderId="27" fillId="0" fontId="2" numFmtId="0" xfId="0" applyAlignment="1" applyBorder="1" applyFont="1">
      <alignment horizontal="left"/>
    </xf>
    <xf borderId="30" fillId="0" fontId="1" numFmtId="0" xfId="0" applyBorder="1" applyFont="1"/>
    <xf borderId="31" fillId="0" fontId="1" numFmtId="0" xfId="0" applyAlignment="1" applyBorder="1" applyFont="1">
      <alignment horizontal="center" vertical="center"/>
    </xf>
    <xf borderId="0" fillId="0" fontId="13" numFmtId="0" xfId="0" applyFont="1"/>
    <xf borderId="27" fillId="0" fontId="2" numFmtId="0" xfId="0" applyAlignment="1" applyBorder="1" applyFont="1">
      <alignment horizontal="center"/>
    </xf>
    <xf borderId="29" fillId="6" fontId="1" numFmtId="10" xfId="0" applyAlignment="1" applyBorder="1" applyFont="1" applyNumberFormat="1">
      <alignment horizontal="center"/>
    </xf>
    <xf borderId="34" fillId="0" fontId="10" numFmtId="0" xfId="0" applyAlignment="1" applyBorder="1" applyFont="1">
      <alignment horizontal="center"/>
    </xf>
    <xf borderId="23" fillId="7" fontId="2" numFmtId="0" xfId="0" applyAlignment="1" applyBorder="1" applyFont="1">
      <alignment horizontal="center"/>
    </xf>
    <xf borderId="39" fillId="5" fontId="7" numFmtId="0" xfId="0" applyAlignment="1" applyBorder="1" applyFont="1">
      <alignment horizontal="center"/>
    </xf>
    <xf borderId="40" fillId="5" fontId="14" numFmtId="0" xfId="0" applyAlignment="1" applyBorder="1" applyFont="1">
      <alignment horizontal="center"/>
    </xf>
    <xf borderId="10" fillId="0" fontId="1" numFmtId="0" xfId="0" applyAlignment="1" applyBorder="1" applyFont="1">
      <alignment horizontal="center"/>
    </xf>
    <xf borderId="35" fillId="0" fontId="10" numFmtId="0" xfId="0" applyAlignment="1" applyBorder="1" applyFont="1">
      <alignment horizontal="center"/>
    </xf>
    <xf borderId="29" fillId="0" fontId="10" numFmtId="0" xfId="0" applyAlignment="1" applyBorder="1" applyFont="1">
      <alignment horizontal="left"/>
    </xf>
    <xf borderId="41" fillId="0" fontId="10" numFmtId="0" xfId="0" applyAlignment="1" applyBorder="1" applyFont="1">
      <alignment horizontal="center" vertical="center"/>
    </xf>
    <xf borderId="29" fillId="0" fontId="10" numFmtId="0" xfId="0" applyAlignment="1" applyBorder="1" applyFont="1">
      <alignment horizontal="center"/>
    </xf>
    <xf borderId="42" fillId="0" fontId="3" numFmtId="0" xfId="0" applyBorder="1" applyFont="1"/>
    <xf borderId="29" fillId="0" fontId="2" numFmtId="0" xfId="0" applyAlignment="1" applyBorder="1" applyFont="1">
      <alignment horizontal="center"/>
    </xf>
    <xf borderId="29" fillId="0" fontId="15" numFmtId="0" xfId="0" applyAlignment="1" applyBorder="1" applyFont="1">
      <alignment horizontal="left"/>
    </xf>
    <xf borderId="43" fillId="0" fontId="1" numFmtId="0" xfId="0" applyAlignment="1" applyBorder="1" applyFont="1">
      <alignment horizontal="center"/>
    </xf>
    <xf borderId="44" fillId="0" fontId="3" numFmtId="0" xfId="0" applyBorder="1" applyFont="1"/>
    <xf borderId="45" fillId="0" fontId="3" numFmtId="0" xfId="0" applyBorder="1" applyFont="1"/>
    <xf borderId="27" fillId="0" fontId="16" numFmtId="0" xfId="0" applyAlignment="1" applyBorder="1" applyFont="1">
      <alignment horizontal="left"/>
    </xf>
    <xf borderId="10" fillId="0" fontId="6" numFmtId="0" xfId="0" applyAlignment="1" applyBorder="1" applyFont="1">
      <alignment horizontal="left" shrinkToFit="0" wrapText="1"/>
    </xf>
    <xf borderId="43" fillId="0" fontId="6" numFmtId="0" xfId="0" applyAlignment="1" applyBorder="1" applyFont="1">
      <alignment horizontal="left" shrinkToFit="0" wrapText="1"/>
    </xf>
    <xf borderId="10" fillId="0" fontId="3" numFmtId="0" xfId="0" applyBorder="1" applyFont="1"/>
    <xf borderId="46" fillId="0" fontId="3" numFmtId="0" xfId="0" applyBorder="1" applyFont="1"/>
    <xf borderId="47" fillId="0" fontId="3" numFmtId="0" xfId="0" applyBorder="1" applyFont="1"/>
    <xf borderId="48" fillId="0" fontId="3" numFmtId="0" xfId="0" applyBorder="1" applyFont="1"/>
    <xf borderId="23" fillId="6" fontId="1" numFmtId="0" xfId="0" applyAlignment="1" applyBorder="1" applyFont="1">
      <alignment horizontal="center"/>
    </xf>
    <xf borderId="23" fillId="5" fontId="10" numFmtId="0" xfId="0" applyAlignment="1" applyBorder="1" applyFont="1">
      <alignment horizontal="center"/>
    </xf>
    <xf borderId="35" fillId="5" fontId="7" numFmtId="0" xfId="0" applyAlignment="1" applyBorder="1" applyFont="1">
      <alignment horizontal="center" vertical="center"/>
    </xf>
    <xf borderId="49" fillId="0" fontId="2" numFmtId="0" xfId="0" applyAlignment="1" applyBorder="1" applyFont="1">
      <alignment horizontal="center" vertical="center"/>
    </xf>
    <xf borderId="50" fillId="0" fontId="3" numFmtId="0" xfId="0" applyBorder="1" applyFont="1"/>
    <xf borderId="51" fillId="0" fontId="3" numFmtId="0" xfId="0" applyBorder="1" applyFont="1"/>
    <xf borderId="35" fillId="0" fontId="2" numFmtId="0" xfId="0" applyAlignment="1" applyBorder="1" applyFont="1">
      <alignment horizontal="center" vertical="center"/>
    </xf>
    <xf borderId="52" fillId="0" fontId="2" numFmtId="0" xfId="0" applyAlignment="1" applyBorder="1" applyFont="1">
      <alignment horizontal="center" vertical="center"/>
    </xf>
    <xf borderId="53" fillId="0" fontId="3" numFmtId="0" xfId="0" applyBorder="1" applyFont="1"/>
    <xf borderId="50" fillId="7" fontId="1" numFmtId="0" xfId="0" applyAlignment="1" applyBorder="1" applyFont="1">
      <alignment horizontal="center"/>
    </xf>
    <xf borderId="41" fillId="0" fontId="1" numFmtId="0" xfId="0" applyBorder="1" applyFont="1"/>
    <xf borderId="54" fillId="7" fontId="1" numFmtId="2" xfId="0" applyAlignment="1" applyBorder="1" applyFont="1" applyNumberFormat="1">
      <alignment horizontal="center"/>
    </xf>
    <xf borderId="23" fillId="0" fontId="2" numFmtId="0" xfId="0" applyAlignment="1" applyBorder="1" applyFont="1">
      <alignment horizontal="center" vertical="center"/>
    </xf>
    <xf borderId="23" fillId="7" fontId="2" numFmtId="2" xfId="0" applyAlignment="1" applyBorder="1" applyFont="1" applyNumberFormat="1">
      <alignment horizontal="center"/>
    </xf>
    <xf borderId="46" fillId="0" fontId="1" numFmtId="0" xfId="0" applyAlignment="1" applyBorder="1" applyFont="1">
      <alignment horizontal="center"/>
    </xf>
    <xf borderId="35" fillId="5" fontId="10" numFmtId="0" xfId="0" applyAlignment="1" applyBorder="1" applyFont="1">
      <alignment horizontal="center" vertical="center"/>
    </xf>
    <xf borderId="29" fillId="5" fontId="10" numFmtId="0" xfId="0" applyAlignment="1" applyBorder="1" applyFont="1">
      <alignment horizontal="left"/>
    </xf>
    <xf borderId="41" fillId="0" fontId="2" numFmtId="0" xfId="0" applyAlignment="1" applyBorder="1" applyFont="1">
      <alignment horizontal="center" vertical="center"/>
    </xf>
    <xf borderId="55" fillId="0" fontId="10" numFmtId="0" xfId="0" applyAlignment="1" applyBorder="1" applyFont="1">
      <alignment horizontal="center" shrinkToFit="0" vertical="center" wrapText="1"/>
    </xf>
    <xf borderId="34" fillId="0" fontId="2" numFmtId="0" xfId="0" applyAlignment="1" applyBorder="1" applyFont="1">
      <alignment horizontal="center" vertical="center"/>
    </xf>
    <xf borderId="46" fillId="2" fontId="10" numFmtId="0" xfId="0" applyAlignment="1" applyBorder="1" applyFont="1">
      <alignment horizontal="left" vertical="center"/>
    </xf>
    <xf borderId="29" fillId="2" fontId="10" numFmtId="0" xfId="0" applyAlignment="1" applyBorder="1" applyFont="1">
      <alignment horizontal="left"/>
    </xf>
    <xf borderId="55" fillId="0" fontId="2" numFmtId="0" xfId="0" applyAlignment="1" applyBorder="1" applyFont="1">
      <alignment horizontal="center"/>
    </xf>
    <xf borderId="42" fillId="0" fontId="2" numFmtId="0" xfId="0" applyAlignment="1" applyBorder="1" applyFont="1">
      <alignment horizontal="center" vertical="center"/>
    </xf>
    <xf borderId="52" fillId="0" fontId="2" numFmtId="0" xfId="0" applyAlignment="1" applyBorder="1" applyFont="1">
      <alignment horizontal="left"/>
    </xf>
    <xf borderId="29" fillId="3" fontId="17" numFmtId="0" xfId="0" applyAlignment="1" applyBorder="1" applyFont="1">
      <alignment horizontal="left"/>
    </xf>
    <xf borderId="35" fillId="0" fontId="7" numFmtId="0" xfId="0" applyAlignment="1" applyBorder="1" applyFont="1">
      <alignment horizontal="center" vertical="center"/>
    </xf>
    <xf borderId="29" fillId="7" fontId="1" numFmtId="0" xfId="0" applyAlignment="1" applyBorder="1" applyFont="1">
      <alignment horizontal="center"/>
    </xf>
    <xf borderId="29" fillId="0" fontId="2" numFmtId="0" xfId="0" applyAlignment="1" applyBorder="1" applyFont="1">
      <alignment horizontal="left"/>
    </xf>
    <xf borderId="23" fillId="7" fontId="1" numFmtId="2" xfId="0" applyAlignment="1" applyBorder="1" applyFont="1" applyNumberFormat="1">
      <alignment horizontal="center"/>
    </xf>
    <xf borderId="0" fillId="3" fontId="18" numFmtId="0" xfId="0" applyAlignment="1" applyFont="1">
      <alignment horizontal="center"/>
    </xf>
    <xf borderId="35" fillId="2" fontId="7" numFmtId="0" xfId="0" applyAlignment="1" applyBorder="1" applyFont="1">
      <alignment horizontal="center"/>
    </xf>
    <xf borderId="29" fillId="2" fontId="2" numFmtId="0" xfId="0" applyAlignment="1" applyBorder="1" applyFont="1">
      <alignment horizontal="left"/>
    </xf>
    <xf borderId="4" fillId="0" fontId="11" numFmtId="0" xfId="0" applyAlignment="1" applyBorder="1" applyFont="1">
      <alignment horizontal="center"/>
    </xf>
    <xf borderId="43" fillId="2" fontId="2" numFmtId="0" xfId="0" applyAlignment="1" applyBorder="1" applyFont="1">
      <alignment horizontal="center"/>
    </xf>
    <xf borderId="33" fillId="2" fontId="2" numFmtId="0" xfId="0" applyAlignment="1" applyBorder="1" applyFont="1">
      <alignment horizontal="center"/>
    </xf>
    <xf borderId="43" fillId="0" fontId="11" numFmtId="0" xfId="0" applyAlignment="1" applyBorder="1" applyFont="1">
      <alignment shrinkToFit="0" wrapText="1"/>
    </xf>
    <xf borderId="41" fillId="0" fontId="1" numFmtId="0" xfId="0" applyAlignment="1" applyBorder="1" applyFont="1">
      <alignment horizontal="center" vertical="center"/>
    </xf>
    <xf borderId="56" fillId="0" fontId="1" numFmtId="0" xfId="0" applyAlignment="1" applyBorder="1" applyFont="1">
      <alignment horizontal="center" shrinkToFit="0" vertical="center" wrapText="1"/>
    </xf>
    <xf borderId="33" fillId="0" fontId="1" numFmtId="0" xfId="0" applyAlignment="1" applyBorder="1" applyFont="1">
      <alignment horizontal="center"/>
    </xf>
    <xf borderId="57" fillId="0" fontId="3" numFmtId="0" xfId="0" applyBorder="1" applyFont="1"/>
    <xf borderId="58" fillId="0" fontId="1" numFmtId="0" xfId="0" applyAlignment="1" applyBorder="1" applyFont="1">
      <alignment horizontal="center" vertical="center"/>
    </xf>
    <xf borderId="35" fillId="0" fontId="11" numFmtId="0" xfId="0" applyBorder="1" applyFont="1"/>
    <xf borderId="32" fillId="0" fontId="11" numFmtId="0" xfId="0" applyBorder="1" applyFont="1"/>
    <xf borderId="33" fillId="0" fontId="11" numFmtId="0" xfId="0" applyBorder="1" applyFont="1"/>
    <xf borderId="35" fillId="0" fontId="1" numFmtId="0" xfId="0" applyAlignment="1" applyBorder="1" applyFont="1">
      <alignment horizontal="center"/>
    </xf>
    <xf borderId="55" fillId="0" fontId="1" numFmtId="0" xfId="0" applyAlignment="1" applyBorder="1" applyFont="1">
      <alignment horizontal="center" vertical="center"/>
    </xf>
    <xf borderId="59" fillId="0" fontId="3" numFmtId="0" xfId="0" applyBorder="1" applyFont="1"/>
    <xf borderId="27" fillId="0" fontId="11" numFmtId="0" xfId="0" applyAlignment="1" applyBorder="1" applyFont="1">
      <alignment horizontal="center"/>
    </xf>
    <xf borderId="60" fillId="0" fontId="3" numFmtId="0" xfId="0" applyBorder="1" applyFont="1"/>
    <xf borderId="54" fillId="0" fontId="3" numFmtId="0" xfId="0" applyBorder="1" applyFont="1"/>
    <xf borderId="61" fillId="0" fontId="3" numFmtId="0" xfId="0" applyBorder="1" applyFont="1"/>
    <xf borderId="62" fillId="0" fontId="3" numFmtId="0" xfId="0" applyBorder="1" applyFont="1"/>
    <xf borderId="29" fillId="0" fontId="11" numFmtId="0" xfId="0" applyAlignment="1" applyBorder="1" applyFont="1">
      <alignment horizontal="center"/>
    </xf>
    <xf borderId="52" fillId="0" fontId="3" numFmtId="0" xfId="0" applyBorder="1" applyFont="1"/>
    <xf borderId="63" fillId="0" fontId="3" numFmtId="0" xfId="0" applyBorder="1" applyFont="1"/>
    <xf borderId="64" fillId="0" fontId="3" numFmtId="0" xfId="0" applyBorder="1" applyFont="1"/>
    <xf borderId="35" fillId="0" fontId="7" numFmtId="0" xfId="0" applyAlignment="1" applyBorder="1" applyFont="1">
      <alignment horizontal="center"/>
    </xf>
    <xf borderId="29" fillId="6" fontId="6" numFmtId="0" xfId="0" applyAlignment="1" applyBorder="1" applyFont="1">
      <alignment horizontal="center"/>
    </xf>
    <xf borderId="35" fillId="2" fontId="7" numFmtId="0" xfId="0" applyAlignment="1" applyBorder="1" applyFont="1">
      <alignment horizontal="center" vertical="center"/>
    </xf>
    <xf borderId="65" fillId="7" fontId="1" numFmtId="0" xfId="0" applyAlignment="1" applyBorder="1" applyFont="1">
      <alignment horizontal="center"/>
    </xf>
    <xf borderId="66" fillId="0" fontId="3" numFmtId="0" xfId="0" applyBorder="1" applyFont="1"/>
    <xf borderId="67" fillId="0" fontId="3" numFmtId="0" xfId="0" applyBorder="1" applyFont="1"/>
    <xf borderId="68" fillId="0" fontId="11" numFmtId="0" xfId="0" applyAlignment="1" applyBorder="1" applyFont="1">
      <alignment horizontal="center"/>
    </xf>
    <xf borderId="69" fillId="0" fontId="3" numFmtId="0" xfId="0" applyBorder="1" applyFont="1"/>
    <xf borderId="70" fillId="0" fontId="3" numFmtId="0" xfId="0" applyBorder="1" applyFont="1"/>
    <xf borderId="71" fillId="0" fontId="11" numFmtId="0" xfId="0" applyAlignment="1" applyBorder="1" applyFont="1">
      <alignment horizontal="center"/>
    </xf>
    <xf borderId="72" fillId="0" fontId="3" numFmtId="0" xfId="0" applyBorder="1" applyFont="1"/>
    <xf borderId="35" fillId="0" fontId="2" numFmtId="0" xfId="0" applyAlignment="1" applyBorder="1" applyFont="1">
      <alignment horizontal="center"/>
    </xf>
    <xf borderId="41" fillId="2" fontId="2" numFmtId="0" xfId="0" applyAlignment="1" applyBorder="1" applyFont="1">
      <alignment horizontal="center" vertical="center"/>
    </xf>
    <xf borderId="55" fillId="0" fontId="2" numFmtId="0" xfId="0" applyAlignment="1" applyBorder="1" applyFont="1">
      <alignment horizontal="left"/>
    </xf>
    <xf borderId="27" fillId="0" fontId="1" numFmtId="0" xfId="0" applyBorder="1" applyFont="1"/>
    <xf borderId="73" fillId="5" fontId="7" numFmtId="0" xfId="0" applyAlignment="1" applyBorder="1" applyFont="1">
      <alignment horizontal="center" vertical="center"/>
    </xf>
    <xf borderId="65" fillId="2" fontId="10" numFmtId="0" xfId="0" applyAlignment="1" applyBorder="1" applyFont="1">
      <alignment horizontal="left"/>
    </xf>
    <xf borderId="46" fillId="3" fontId="2" numFmtId="0" xfId="0" applyAlignment="1" applyBorder="1" applyFont="1">
      <alignment horizontal="center" vertical="center"/>
    </xf>
    <xf borderId="1" fillId="5" fontId="7" numFmtId="0" xfId="0" applyAlignment="1" applyBorder="1" applyFont="1">
      <alignment horizontal="center"/>
    </xf>
    <xf borderId="74" fillId="0" fontId="2" numFmtId="0" xfId="0" applyBorder="1" applyFont="1"/>
    <xf borderId="75" fillId="3" fontId="10" numFmtId="0" xfId="0" applyAlignment="1" applyBorder="1" applyFont="1">
      <alignment horizontal="center"/>
    </xf>
    <xf borderId="76" fillId="0" fontId="3" numFmtId="0" xfId="0" applyBorder="1" applyFont="1"/>
    <xf borderId="77" fillId="0" fontId="3" numFmtId="0" xfId="0" applyBorder="1" applyFont="1"/>
    <xf borderId="41" fillId="0" fontId="2" numFmtId="0" xfId="0" applyBorder="1" applyFont="1"/>
    <xf borderId="55" fillId="7" fontId="10" numFmtId="2" xfId="0" applyAlignment="1" applyBorder="1" applyFont="1" applyNumberFormat="1">
      <alignment horizontal="center"/>
    </xf>
    <xf borderId="78" fillId="5" fontId="10" numFmtId="0" xfId="0" applyAlignment="1" applyBorder="1" applyFont="1">
      <alignment horizontal="center"/>
    </xf>
    <xf borderId="79" fillId="7" fontId="10" numFmtId="1" xfId="0" applyAlignment="1" applyBorder="1" applyFont="1" applyNumberFormat="1">
      <alignment horizontal="center"/>
    </xf>
    <xf borderId="10" fillId="3" fontId="7" numFmtId="0" xfId="0" applyAlignment="1" applyBorder="1" applyFont="1">
      <alignment horizontal="center"/>
    </xf>
    <xf borderId="46" fillId="0" fontId="19" numFmtId="0" xfId="0" applyAlignment="1" applyBorder="1" applyFont="1">
      <alignment horizontal="left"/>
    </xf>
    <xf borderId="27" fillId="8" fontId="1" numFmtId="0" xfId="0" applyAlignment="1" applyBorder="1" applyFont="1">
      <alignment horizontal="center"/>
    </xf>
    <xf borderId="55" fillId="0" fontId="1" numFmtId="0" xfId="0" applyAlignment="1" applyBorder="1" applyFont="1">
      <alignment horizontal="center" shrinkToFit="0" vertical="center" wrapText="1"/>
    </xf>
    <xf borderId="27" fillId="0" fontId="1" numFmtId="0" xfId="0" applyAlignment="1" applyBorder="1" applyFont="1">
      <alignment horizontal="center" vertical="bottom"/>
    </xf>
    <xf borderId="29" fillId="3" fontId="2" numFmtId="0" xfId="0" applyAlignment="1" applyBorder="1" applyFont="1">
      <alignment vertical="bottom"/>
    </xf>
    <xf borderId="29" fillId="7" fontId="20" numFmtId="0" xfId="0" applyAlignment="1" applyBorder="1" applyFont="1">
      <alignment horizontal="center" vertical="bottom"/>
    </xf>
    <xf borderId="29" fillId="7" fontId="20" numFmtId="2" xfId="0" applyAlignment="1" applyBorder="1" applyFont="1" applyNumberFormat="1">
      <alignment horizontal="center" vertical="bottom"/>
    </xf>
    <xf borderId="10" fillId="0" fontId="19" numFmtId="0" xfId="0" applyAlignment="1" applyBorder="1" applyFont="1">
      <alignment horizontal="left" shrinkToFit="0" wrapText="1"/>
    </xf>
    <xf borderId="10" fillId="0" fontId="21" numFmtId="0" xfId="0" applyAlignment="1" applyBorder="1" applyFont="1">
      <alignment horizontal="left"/>
    </xf>
    <xf borderId="10" fillId="0" fontId="22" numFmtId="0" xfId="0" applyAlignment="1" applyBorder="1" applyFont="1">
      <alignment horizontal="left" shrinkToFit="0" wrapText="1"/>
    </xf>
    <xf borderId="10" fillId="0" fontId="22" numFmtId="0" xfId="0" applyAlignment="1" applyBorder="1" applyFont="1">
      <alignment horizontal="left"/>
    </xf>
    <xf borderId="10" fillId="0" fontId="1" numFmtId="0" xfId="0" applyAlignment="1" applyBorder="1" applyFont="1">
      <alignment horizontal="center" vertical="center"/>
    </xf>
    <xf borderId="34" fillId="10" fontId="1" numFmtId="0" xfId="0" applyAlignment="1" applyBorder="1" applyFill="1" applyFont="1">
      <alignment horizontal="center"/>
    </xf>
    <xf borderId="0" fillId="0" fontId="2" numFmtId="0" xfId="0" applyAlignment="1" applyFont="1">
      <alignment horizontal="left"/>
    </xf>
    <xf borderId="23" fillId="5" fontId="14" numFmtId="0" xfId="0" applyAlignment="1" applyBorder="1" applyFont="1">
      <alignment horizontal="center"/>
    </xf>
    <xf borderId="10" fillId="0" fontId="1" numFmtId="0" xfId="0" applyAlignment="1" applyBorder="1" applyFont="1">
      <alignment vertical="bottom"/>
    </xf>
    <xf borderId="0" fillId="0" fontId="2" numFmtId="0" xfId="0" applyAlignment="1" applyFont="1">
      <alignment vertical="bottom"/>
    </xf>
    <xf borderId="10" fillId="0" fontId="23" numFmtId="0" xfId="0" applyAlignment="1" applyBorder="1" applyFont="1">
      <alignment shrinkToFit="0" vertical="center" wrapText="1"/>
    </xf>
    <xf borderId="0" fillId="0" fontId="11" numFmtId="0" xfId="0" applyAlignment="1" applyFont="1">
      <alignment horizontal="center"/>
    </xf>
    <xf borderId="35" fillId="0" fontId="2" numFmtId="0" xfId="0" applyBorder="1" applyFont="1"/>
    <xf borderId="29" fillId="6" fontId="11" numFmtId="0" xfId="0" applyBorder="1" applyFont="1"/>
    <xf borderId="0" fillId="0" fontId="11" numFmtId="0" xfId="0" applyFont="1"/>
    <xf borderId="80" fillId="2" fontId="10" numFmtId="0" xfId="0" applyAlignment="1" applyBorder="1" applyFont="1">
      <alignment horizontal="center"/>
    </xf>
    <xf borderId="81" fillId="0" fontId="3" numFmtId="0" xfId="0" applyBorder="1" applyFont="1"/>
    <xf borderId="82" fillId="0" fontId="3" numFmtId="0" xfId="0" applyBorder="1" applyFont="1"/>
    <xf borderId="83" fillId="3" fontId="10" numFmtId="0" xfId="0" applyAlignment="1" applyBorder="1" applyFont="1">
      <alignment horizontal="center"/>
    </xf>
    <xf borderId="80" fillId="6" fontId="1" numFmtId="0" xfId="0" applyAlignment="1" applyBorder="1" applyFont="1">
      <alignment horizontal="center"/>
    </xf>
    <xf borderId="46" fillId="0" fontId="23" numFmtId="0" xfId="0" applyAlignment="1" applyBorder="1" applyFont="1">
      <alignment horizontal="center" shrinkToFit="0" wrapText="1"/>
    </xf>
    <xf borderId="46" fillId="0" fontId="23" numFmtId="0" xfId="0" applyAlignment="1" applyBorder="1" applyFont="1">
      <alignment horizontal="left" shrinkToFit="0" wrapText="1"/>
    </xf>
    <xf borderId="23" fillId="4" fontId="24" numFmtId="0" xfId="0" applyAlignment="1" applyBorder="1" applyFont="1">
      <alignment horizontal="center"/>
    </xf>
    <xf borderId="84" fillId="0" fontId="10" numFmtId="0" xfId="0" applyBorder="1" applyFont="1"/>
    <xf borderId="85" fillId="0" fontId="3" numFmtId="0" xfId="0" applyBorder="1" applyFont="1"/>
    <xf borderId="86" fillId="11" fontId="25" numFmtId="0" xfId="0" applyAlignment="1" applyBorder="1" applyFill="1" applyFont="1">
      <alignment horizontal="center"/>
    </xf>
    <xf borderId="87" fillId="0" fontId="3" numFmtId="0" xfId="0" applyBorder="1" applyFont="1"/>
    <xf borderId="88" fillId="0" fontId="3" numFmtId="0" xfId="0" applyBorder="1" applyFont="1"/>
    <xf borderId="0" fillId="0" fontId="25" numFmtId="0" xfId="0" applyFont="1"/>
    <xf borderId="89" fillId="0" fontId="10" numFmtId="0" xfId="0" applyBorder="1" applyFont="1"/>
    <xf borderId="80" fillId="11" fontId="25" numFmtId="0" xfId="0" applyAlignment="1" applyBorder="1" applyFont="1">
      <alignment horizontal="center"/>
    </xf>
    <xf borderId="90" fillId="0" fontId="3" numFmtId="0" xfId="0" applyBorder="1" applyFont="1"/>
    <xf borderId="12" fillId="0" fontId="10" numFmtId="0" xfId="0" applyBorder="1" applyFont="1"/>
    <xf borderId="80" fillId="0" fontId="10" numFmtId="0" xfId="0" applyAlignment="1" applyBorder="1" applyFont="1">
      <alignment horizontal="center"/>
    </xf>
    <xf borderId="12" fillId="0" fontId="15" numFmtId="0" xfId="0" applyBorder="1" applyFont="1"/>
    <xf borderId="80" fillId="11" fontId="10" numFmtId="0" xfId="0" applyAlignment="1" applyBorder="1" applyFont="1">
      <alignment horizontal="center"/>
    </xf>
    <xf borderId="27" fillId="0" fontId="26" numFmtId="0" xfId="0" applyAlignment="1" applyBorder="1" applyFont="1">
      <alignment horizontal="left"/>
    </xf>
    <xf borderId="10" fillId="0" fontId="22" numFmtId="0" xfId="0" applyAlignment="1" applyBorder="1" applyFont="1">
      <alignment horizontal="center"/>
    </xf>
    <xf borderId="23" fillId="5" fontId="7" numFmtId="0" xfId="0" applyAlignment="1" applyBorder="1" applyFont="1">
      <alignment horizontal="center" vertical="center"/>
    </xf>
    <xf borderId="40" fillId="5" fontId="14" numFmtId="0" xfId="0" applyAlignment="1" applyBorder="1" applyFont="1">
      <alignment horizontal="center" vertical="center"/>
    </xf>
    <xf borderId="35" fillId="2" fontId="15" numFmtId="0" xfId="0" applyBorder="1" applyFont="1"/>
    <xf borderId="29" fillId="2" fontId="15" numFmtId="0" xfId="0" applyBorder="1" applyFont="1"/>
    <xf borderId="27" fillId="0" fontId="26" numFmtId="0" xfId="0" applyAlignment="1" applyBorder="1" applyFont="1">
      <alignment shrinkToFit="0" wrapText="1"/>
    </xf>
    <xf borderId="43" fillId="2" fontId="12" numFmtId="0" xfId="0" applyBorder="1" applyFont="1"/>
    <xf borderId="91" fillId="2" fontId="20" numFmtId="0" xfId="0" applyAlignment="1" applyBorder="1" applyFont="1">
      <alignment horizontal="center" shrinkToFit="0" vertical="center" wrapText="1"/>
    </xf>
    <xf borderId="92" fillId="2" fontId="2" numFmtId="0" xfId="0" applyAlignment="1" applyBorder="1" applyFont="1">
      <alignment horizontal="center" shrinkToFit="0" vertical="center" wrapText="1"/>
    </xf>
    <xf borderId="93" fillId="2" fontId="12" numFmtId="0" xfId="0" applyAlignment="1" applyBorder="1" applyFont="1">
      <alignment horizontal="center" shrinkToFit="0" vertical="center" wrapText="1"/>
    </xf>
    <xf borderId="93" fillId="2" fontId="2" numFmtId="0" xfId="0" applyAlignment="1" applyBorder="1" applyFont="1">
      <alignment horizontal="center" shrinkToFit="0" vertical="center" wrapText="1"/>
    </xf>
    <xf borderId="94" fillId="2" fontId="12" numFmtId="0" xfId="0" applyAlignment="1" applyBorder="1" applyFont="1">
      <alignment horizontal="center" shrinkToFit="0" vertical="center" wrapText="1"/>
    </xf>
    <xf borderId="95" fillId="11" fontId="27" numFmtId="0" xfId="0" applyBorder="1" applyFont="1"/>
    <xf borderId="96" fillId="3" fontId="28" numFmtId="0" xfId="0" applyAlignment="1" applyBorder="1" applyFont="1">
      <alignment horizontal="center"/>
    </xf>
    <xf borderId="32" fillId="3" fontId="28" numFmtId="0" xfId="0" applyAlignment="1" applyBorder="1" applyFont="1">
      <alignment horizontal="center"/>
    </xf>
    <xf borderId="33" fillId="3" fontId="28" numFmtId="0" xfId="0" applyAlignment="1" applyBorder="1" applyFont="1">
      <alignment horizontal="center"/>
    </xf>
    <xf borderId="97" fillId="11" fontId="27" numFmtId="0" xfId="0" applyBorder="1" applyFont="1"/>
    <xf borderId="98" fillId="3" fontId="28" numFmtId="0" xfId="0" applyAlignment="1" applyBorder="1" applyFont="1">
      <alignment horizontal="center"/>
    </xf>
    <xf borderId="99" fillId="3" fontId="28" numFmtId="0" xfId="0" applyAlignment="1" applyBorder="1" applyFont="1">
      <alignment horizontal="center"/>
    </xf>
    <xf borderId="100" fillId="3" fontId="28" numFmtId="0" xfId="0" applyAlignment="1" applyBorder="1" applyFont="1">
      <alignment horizontal="center"/>
    </xf>
    <xf borderId="43" fillId="2" fontId="21" numFmtId="0" xfId="0" applyBorder="1" applyFont="1"/>
    <xf borderId="74" fillId="2" fontId="21" numFmtId="0" xfId="0" applyAlignment="1" applyBorder="1" applyFont="1">
      <alignment horizontal="center"/>
    </xf>
    <xf borderId="101" fillId="2" fontId="29" numFmtId="0" xfId="0" applyAlignment="1" applyBorder="1" applyFont="1">
      <alignment horizontal="center"/>
    </xf>
    <xf borderId="92" fillId="2" fontId="21" numFmtId="0" xfId="0" applyAlignment="1" applyBorder="1" applyFont="1">
      <alignment horizontal="center"/>
    </xf>
    <xf borderId="75" fillId="2" fontId="21" numFmtId="0" xfId="0" applyAlignment="1" applyBorder="1" applyFont="1">
      <alignment horizontal="center"/>
    </xf>
    <xf borderId="102" fillId="0" fontId="3" numFmtId="0" xfId="0" applyBorder="1" applyFont="1"/>
    <xf borderId="94" fillId="2" fontId="21" numFmtId="0" xfId="0" applyAlignment="1" applyBorder="1" applyFont="1">
      <alignment horizontal="center"/>
    </xf>
    <xf borderId="35" fillId="11" fontId="11" numFmtId="0" xfId="0" applyBorder="1" applyFont="1"/>
    <xf borderId="103" fillId="11" fontId="11" numFmtId="0" xfId="0" applyBorder="1" applyFont="1"/>
    <xf borderId="96" fillId="0" fontId="21" numFmtId="0" xfId="0" applyAlignment="1" applyBorder="1" applyFont="1">
      <alignment horizontal="center"/>
    </xf>
    <xf borderId="29" fillId="0" fontId="21" numFmtId="0" xfId="0" applyAlignment="1" applyBorder="1" applyFont="1">
      <alignment horizontal="center"/>
    </xf>
    <xf borderId="33" fillId="0" fontId="21" numFmtId="0" xfId="0" applyAlignment="1" applyBorder="1" applyFont="1">
      <alignment horizontal="center"/>
    </xf>
    <xf borderId="104" fillId="11" fontId="11" numFmtId="0" xfId="0" applyBorder="1" applyFont="1"/>
    <xf borderId="105" fillId="11" fontId="11" numFmtId="0" xfId="0" applyBorder="1" applyFont="1"/>
    <xf borderId="98" fillId="0" fontId="21" numFmtId="0" xfId="0" applyAlignment="1" applyBorder="1" applyFont="1">
      <alignment horizontal="center"/>
    </xf>
    <xf borderId="49" fillId="0" fontId="21" numFmtId="0" xfId="0" applyAlignment="1" applyBorder="1" applyFont="1">
      <alignment horizontal="center"/>
    </xf>
    <xf borderId="100" fillId="0" fontId="21" numFmtId="0" xfId="0" applyAlignment="1" applyBorder="1" applyFont="1">
      <alignment horizontal="center"/>
    </xf>
    <xf borderId="10" fillId="0" fontId="21" numFmtId="0" xfId="0" applyBorder="1" applyFont="1"/>
    <xf borderId="27" fillId="0" fontId="30" numFmtId="0" xfId="0" applyAlignment="1" applyBorder="1" applyFont="1">
      <alignment shrinkToFit="0" wrapText="1"/>
    </xf>
    <xf borderId="106" fillId="0" fontId="21" numFmtId="0" xfId="0" applyBorder="1" applyFont="1"/>
    <xf borderId="107" fillId="0" fontId="21" numFmtId="0" xfId="0" applyAlignment="1" applyBorder="1" applyFont="1">
      <alignment horizontal="center"/>
    </xf>
    <xf borderId="108" fillId="0" fontId="21" numFmtId="0" xfId="0" applyAlignment="1" applyBorder="1" applyFont="1">
      <alignment horizontal="center"/>
    </xf>
    <xf borderId="109" fillId="0" fontId="3" numFmtId="0" xfId="0" applyBorder="1" applyFont="1"/>
    <xf borderId="110" fillId="0" fontId="21" numFmtId="0" xfId="0" applyAlignment="1" applyBorder="1" applyFont="1">
      <alignment horizontal="center"/>
    </xf>
    <xf borderId="41" fillId="0" fontId="12" numFmtId="0" xfId="0" applyAlignment="1" applyBorder="1" applyFont="1">
      <alignment horizontal="center" vertical="center"/>
    </xf>
    <xf borderId="32" fillId="0" fontId="21" numFmtId="0" xfId="0" applyAlignment="1" applyBorder="1" applyFont="1">
      <alignment horizontal="center"/>
    </xf>
    <xf borderId="56" fillId="0" fontId="12" numFmtId="0" xfId="0" applyAlignment="1" applyBorder="1" applyFont="1">
      <alignment horizontal="center" vertical="center"/>
    </xf>
    <xf borderId="58" fillId="0" fontId="12" numFmtId="0" xfId="0" applyAlignment="1" applyBorder="1" applyFont="1">
      <alignment horizontal="center" vertical="center"/>
    </xf>
    <xf borderId="27" fillId="0" fontId="26" numFmtId="0" xfId="0" applyAlignment="1" applyBorder="1" applyFont="1">
      <alignment horizontal="left" shrinkToFit="0" wrapText="1"/>
    </xf>
    <xf borderId="56" fillId="0" fontId="6" numFmtId="0" xfId="0" applyAlignment="1" applyBorder="1" applyFont="1">
      <alignment horizontal="center" shrinkToFit="0" vertical="center" wrapText="1"/>
    </xf>
    <xf borderId="58" fillId="0" fontId="11" numFmtId="0" xfId="0" applyAlignment="1" applyBorder="1" applyFont="1">
      <alignment horizontal="center" vertical="center"/>
    </xf>
    <xf borderId="56" fillId="0" fontId="21" numFmtId="0" xfId="0" applyAlignment="1" applyBorder="1" applyFont="1">
      <alignment horizontal="center" vertical="center"/>
    </xf>
    <xf borderId="35" fillId="0" fontId="12" numFmtId="0" xfId="0" applyAlignment="1" applyBorder="1" applyFont="1">
      <alignment horizontal="center" vertical="center"/>
    </xf>
    <xf borderId="32" fillId="0" fontId="21" numFmtId="0" xfId="0" applyAlignment="1" applyBorder="1" applyFont="1">
      <alignment horizontal="center" vertical="center"/>
    </xf>
    <xf borderId="32" fillId="0" fontId="21" numFmtId="164" xfId="0" applyAlignment="1" applyBorder="1" applyFont="1" applyNumberFormat="1">
      <alignment horizontal="center"/>
    </xf>
    <xf borderId="33" fillId="0" fontId="21" numFmtId="164" xfId="0" applyAlignment="1" applyBorder="1" applyFont="1" applyNumberFormat="1">
      <alignment horizontal="center"/>
    </xf>
    <xf borderId="43" fillId="0" fontId="22" numFmtId="0" xfId="0" applyAlignment="1" applyBorder="1" applyFont="1">
      <alignment horizontal="left" shrinkToFit="0" wrapText="1"/>
    </xf>
    <xf borderId="4" fillId="9" fontId="12" numFmtId="0" xfId="0" applyAlignment="1" applyBorder="1" applyFont="1">
      <alignment horizontal="center"/>
    </xf>
    <xf borderId="111" fillId="0" fontId="8" numFmtId="0" xfId="0" applyAlignment="1" applyBorder="1" applyFont="1">
      <alignment horizontal="center" vertical="center"/>
    </xf>
    <xf borderId="112" fillId="0" fontId="3" numFmtId="0" xfId="0" applyBorder="1" applyFont="1"/>
    <xf borderId="113" fillId="0" fontId="3" numFmtId="0" xfId="0" applyBorder="1" applyFont="1"/>
    <xf borderId="114" fillId="0" fontId="8" numFmtId="0" xfId="0" applyAlignment="1" applyBorder="1" applyFont="1">
      <alignment horizontal="center" vertical="center"/>
    </xf>
    <xf borderId="115" fillId="0" fontId="3" numFmtId="0" xfId="0" applyBorder="1" applyFont="1"/>
    <xf borderId="35" fillId="0" fontId="21" numFmtId="0" xfId="0" applyAlignment="1" applyBorder="1" applyFont="1">
      <alignment horizontal="center" shrinkToFit="0" vertical="center" wrapText="1"/>
    </xf>
    <xf borderId="32" fillId="0" fontId="21" numFmtId="0" xfId="0" applyAlignment="1" applyBorder="1" applyFont="1">
      <alignment horizontal="center" shrinkToFit="0" vertical="center" wrapText="1"/>
    </xf>
    <xf borderId="29" fillId="0" fontId="21" numFmtId="0" xfId="0" applyAlignment="1" applyBorder="1" applyFont="1">
      <alignment horizontal="center" vertical="center"/>
    </xf>
    <xf borderId="106" fillId="5" fontId="31" numFmtId="0" xfId="0" applyAlignment="1" applyBorder="1" applyFont="1">
      <alignment horizontal="center" shrinkToFit="0" vertical="center" wrapText="1"/>
    </xf>
    <xf borderId="110" fillId="3" fontId="31" numFmtId="0" xfId="0" applyAlignment="1" applyBorder="1" applyFont="1">
      <alignment horizontal="center" shrinkToFit="0" vertical="center" wrapText="1"/>
    </xf>
    <xf borderId="10" fillId="2" fontId="8" numFmtId="0" xfId="0" applyAlignment="1" applyBorder="1" applyFont="1">
      <alignment horizontal="center" shrinkToFit="0" vertical="center" wrapText="1"/>
    </xf>
    <xf borderId="0" fillId="0" fontId="8" numFmtId="0" xfId="0" applyAlignment="1" applyFont="1">
      <alignment horizontal="center" shrinkToFit="0" vertical="center" wrapText="1"/>
    </xf>
    <xf borderId="116" fillId="0" fontId="3" numFmtId="0" xfId="0" applyBorder="1" applyFont="1"/>
    <xf borderId="117" fillId="2" fontId="8" numFmtId="0" xfId="0" applyAlignment="1" applyBorder="1" applyFont="1">
      <alignment horizontal="center" shrinkToFit="0" vertical="center" wrapText="1"/>
    </xf>
    <xf borderId="118" fillId="12" fontId="21" numFmtId="0" xfId="0" applyAlignment="1" applyBorder="1" applyFill="1" applyFont="1">
      <alignment horizontal="center"/>
    </xf>
    <xf borderId="119" fillId="12" fontId="21" numFmtId="0" xfId="0" applyAlignment="1" applyBorder="1" applyFont="1">
      <alignment horizontal="center"/>
    </xf>
    <xf borderId="71" fillId="12" fontId="21" numFmtId="0" xfId="0" applyAlignment="1" applyBorder="1" applyFont="1">
      <alignment horizontal="center"/>
    </xf>
    <xf borderId="118" fillId="10" fontId="21" numFmtId="0" xfId="0" applyAlignment="1" applyBorder="1" applyFont="1">
      <alignment horizontal="center"/>
    </xf>
    <xf borderId="120" fillId="12" fontId="21" numFmtId="0" xfId="0" applyAlignment="1" applyBorder="1" applyFont="1">
      <alignment horizontal="center"/>
    </xf>
    <xf borderId="18" fillId="10" fontId="8" numFmtId="0" xfId="0" applyAlignment="1" applyBorder="1" applyFont="1">
      <alignment horizontal="center" shrinkToFit="0" vertical="center" wrapText="1"/>
    </xf>
    <xf borderId="19" fillId="10" fontId="8" numFmtId="0" xfId="0" applyAlignment="1" applyBorder="1" applyFont="1">
      <alignment horizontal="center" shrinkToFit="0" vertical="center" wrapText="1"/>
    </xf>
    <xf borderId="121" fillId="0" fontId="3" numFmtId="0" xfId="0" applyBorder="1" applyFont="1"/>
    <xf borderId="122" fillId="10" fontId="8" numFmtId="0" xfId="0" applyAlignment="1" applyBorder="1" applyFont="1">
      <alignment horizontal="center" shrinkToFit="0" vertical="center" wrapText="1"/>
    </xf>
    <xf borderId="55" fillId="2" fontId="15" numFmtId="0" xfId="0" applyBorder="1" applyFont="1"/>
    <xf borderId="35" fillId="2" fontId="21" numFmtId="0" xfId="0" applyAlignment="1" applyBorder="1" applyFont="1">
      <alignment horizontal="center"/>
    </xf>
    <xf borderId="29" fillId="2" fontId="21" numFmtId="0" xfId="0" applyAlignment="1" applyBorder="1" applyFont="1">
      <alignment horizontal="center"/>
    </xf>
    <xf borderId="4" fillId="9" fontId="21" numFmtId="0" xfId="0" applyAlignment="1" applyBorder="1" applyFont="1">
      <alignment horizontal="center"/>
    </xf>
    <xf borderId="27" fillId="11" fontId="21" numFmtId="0" xfId="0" applyAlignment="1" applyBorder="1" applyFont="1">
      <alignment horizontal="center"/>
    </xf>
    <xf borderId="68" fillId="11" fontId="21" numFmtId="0" xfId="0" applyAlignment="1" applyBorder="1" applyFont="1">
      <alignment horizontal="center"/>
    </xf>
    <xf borderId="27" fillId="0" fontId="19" numFmtId="0" xfId="0" applyAlignment="1" applyBorder="1" applyFont="1">
      <alignment horizontal="left" shrinkToFit="0" wrapText="1"/>
    </xf>
    <xf borderId="43" fillId="0" fontId="21" numFmtId="0" xfId="0" applyBorder="1" applyFont="1"/>
    <xf borderId="39" fillId="5" fontId="7" numFmtId="0" xfId="0" applyAlignment="1" applyBorder="1" applyFont="1">
      <alignment horizontal="center" vertical="top"/>
    </xf>
    <xf borderId="40" fillId="5" fontId="7" numFmtId="0" xfId="0" applyAlignment="1" applyBorder="1" applyFont="1">
      <alignment horizontal="center" vertical="top"/>
    </xf>
    <xf borderId="84" fillId="0" fontId="21" numFmtId="0" xfId="0" applyBorder="1" applyFont="1"/>
    <xf borderId="74" fillId="2" fontId="15" numFmtId="0" xfId="0" applyBorder="1" applyFont="1"/>
    <xf borderId="75" fillId="2" fontId="15" numFmtId="0" xfId="0" applyBorder="1" applyFont="1"/>
    <xf borderId="46" fillId="0" fontId="26" numFmtId="0" xfId="0" applyAlignment="1" applyBorder="1" applyFont="1">
      <alignment shrinkToFit="0" wrapText="1"/>
    </xf>
    <xf borderId="41" fillId="0" fontId="21" numFmtId="0" xfId="0" applyAlignment="1" applyBorder="1" applyFont="1">
      <alignment horizontal="center" vertical="center"/>
    </xf>
    <xf borderId="29" fillId="0" fontId="21" numFmtId="0" xfId="0" applyBorder="1" applyFont="1"/>
    <xf borderId="29" fillId="11" fontId="21" numFmtId="0" xfId="0" applyBorder="1" applyFont="1"/>
    <xf borderId="43" fillId="3" fontId="21" numFmtId="0" xfId="0" applyBorder="1" applyFont="1"/>
    <xf borderId="74" fillId="2" fontId="21" numFmtId="0" xfId="0" applyAlignment="1" applyBorder="1" applyFont="1">
      <alignment horizontal="center" vertical="center"/>
    </xf>
    <xf borderId="93" fillId="2" fontId="21" numFmtId="0" xfId="0" applyAlignment="1" applyBorder="1" applyFont="1">
      <alignment horizontal="center" vertical="center"/>
    </xf>
    <xf borderId="123" fillId="2" fontId="21" numFmtId="0" xfId="0" applyAlignment="1" applyBorder="1" applyFont="1">
      <alignment horizontal="center" vertical="center"/>
    </xf>
    <xf borderId="124" fillId="2" fontId="21" numFmtId="0" xfId="0" applyAlignment="1" applyBorder="1" applyFont="1">
      <alignment horizontal="center" shrinkToFit="0" vertical="center" wrapText="1"/>
    </xf>
    <xf borderId="75" fillId="2" fontId="21" numFmtId="0" xfId="0" applyAlignment="1" applyBorder="1" applyFont="1">
      <alignment horizontal="center" shrinkToFit="0" vertical="center" wrapText="1"/>
    </xf>
    <xf borderId="35" fillId="0" fontId="12" numFmtId="0" xfId="0" applyAlignment="1" applyBorder="1" applyFont="1">
      <alignment horizontal="center"/>
    </xf>
    <xf borderId="32" fillId="0" fontId="12" numFmtId="0" xfId="0" applyAlignment="1" applyBorder="1" applyFont="1">
      <alignment horizontal="center"/>
    </xf>
    <xf borderId="103" fillId="0" fontId="12" numFmtId="0" xfId="0" applyAlignment="1" applyBorder="1" applyFont="1">
      <alignment horizontal="center"/>
    </xf>
    <xf borderId="125" fillId="11" fontId="12" numFmtId="0" xfId="0" applyBorder="1" applyFont="1"/>
    <xf borderId="29" fillId="11" fontId="12" numFmtId="0" xfId="0" applyBorder="1" applyFont="1"/>
    <xf borderId="104" fillId="0" fontId="12" numFmtId="0" xfId="0" applyAlignment="1" applyBorder="1" applyFont="1">
      <alignment horizontal="center"/>
    </xf>
    <xf borderId="99" fillId="0" fontId="12" numFmtId="0" xfId="0" applyAlignment="1" applyBorder="1" applyFont="1">
      <alignment horizontal="center"/>
    </xf>
    <xf borderId="105" fillId="0" fontId="12" numFmtId="0" xfId="0" applyAlignment="1" applyBorder="1" applyFont="1">
      <alignment horizontal="center"/>
    </xf>
    <xf borderId="126" fillId="11" fontId="12" numFmtId="0" xfId="0" applyBorder="1" applyFont="1"/>
    <xf borderId="49" fillId="11" fontId="12" numFmtId="0" xfId="0" applyBorder="1" applyFont="1"/>
    <xf borderId="10" fillId="0" fontId="30" numFmtId="0" xfId="0" applyAlignment="1" applyBorder="1" applyFont="1">
      <alignment shrinkToFit="0" wrapText="1"/>
    </xf>
    <xf borderId="124" fillId="2" fontId="2" numFmtId="0" xfId="0" applyAlignment="1" applyBorder="1" applyFont="1">
      <alignment horizontal="center"/>
    </xf>
    <xf borderId="127" fillId="0" fontId="3" numFmtId="0" xfId="0" applyBorder="1" applyFont="1"/>
    <xf borderId="102" fillId="2" fontId="1" numFmtId="0" xfId="0" applyAlignment="1" applyBorder="1" applyFont="1">
      <alignment horizontal="center"/>
    </xf>
    <xf borderId="75" fillId="2" fontId="1" numFmtId="0" xfId="0" applyAlignment="1" applyBorder="1" applyFont="1">
      <alignment horizontal="center"/>
    </xf>
    <xf borderId="124" fillId="2" fontId="29" numFmtId="0" xfId="0" applyAlignment="1" applyBorder="1" applyFont="1">
      <alignment horizontal="center"/>
    </xf>
    <xf borderId="123" fillId="2" fontId="20" numFmtId="0" xfId="0" applyAlignment="1" applyBorder="1" applyFont="1">
      <alignment horizontal="center"/>
    </xf>
    <xf borderId="96" fillId="0" fontId="20" numFmtId="0" xfId="0" applyAlignment="1" applyBorder="1" applyFont="1">
      <alignment horizontal="center"/>
    </xf>
    <xf borderId="103" fillId="11" fontId="20" numFmtId="0" xfId="0" applyAlignment="1" applyBorder="1" applyFont="1">
      <alignment horizontal="center"/>
    </xf>
    <xf borderId="28" fillId="13" fontId="11" numFmtId="2" xfId="0" applyAlignment="1" applyBorder="1" applyFill="1" applyFont="1" applyNumberFormat="1">
      <alignment horizontal="center"/>
    </xf>
    <xf borderId="29" fillId="13" fontId="11" numFmtId="2" xfId="0" applyAlignment="1" applyBorder="1" applyFont="1" applyNumberFormat="1">
      <alignment horizontal="center"/>
    </xf>
    <xf borderId="125" fillId="11" fontId="20" numFmtId="0" xfId="0" applyAlignment="1" applyBorder="1" applyFont="1">
      <alignment horizontal="center"/>
    </xf>
    <xf borderId="128" fillId="11" fontId="20" numFmtId="0" xfId="0" applyAlignment="1" applyBorder="1" applyFont="1">
      <alignment horizontal="center" vertical="center"/>
    </xf>
    <xf borderId="129" fillId="0" fontId="3" numFmtId="0" xfId="0" applyBorder="1" applyFont="1"/>
    <xf borderId="98" fillId="0" fontId="20" numFmtId="0" xfId="0" applyAlignment="1" applyBorder="1" applyFont="1">
      <alignment horizontal="center"/>
    </xf>
    <xf borderId="105" fillId="11" fontId="20" numFmtId="0" xfId="0" applyAlignment="1" applyBorder="1" applyFont="1">
      <alignment horizontal="center"/>
    </xf>
    <xf borderId="53" fillId="13" fontId="11" numFmtId="2" xfId="0" applyAlignment="1" applyBorder="1" applyFont="1" applyNumberFormat="1">
      <alignment horizontal="center"/>
    </xf>
    <xf borderId="49" fillId="13" fontId="11" numFmtId="2" xfId="0" applyAlignment="1" applyBorder="1" applyFont="1" applyNumberFormat="1">
      <alignment horizontal="center"/>
    </xf>
    <xf borderId="126" fillId="11" fontId="20" numFmtId="0" xfId="0" applyAlignment="1" applyBorder="1" applyFont="1">
      <alignment horizontal="center"/>
    </xf>
    <xf borderId="130" fillId="0" fontId="3" numFmtId="0" xfId="0" applyBorder="1" applyFont="1"/>
    <xf borderId="10" fillId="0" fontId="20" numFmtId="0" xfId="0" applyAlignment="1" applyBorder="1" applyFont="1">
      <alignment horizontal="center"/>
    </xf>
    <xf borderId="39" fillId="5" fontId="7" numFmtId="0" xfId="0" applyAlignment="1" applyBorder="1" applyFont="1">
      <alignment horizontal="center" vertical="center"/>
    </xf>
    <xf borderId="40" fillId="5" fontId="7" numFmtId="0" xfId="0" applyAlignment="1" applyBorder="1" applyFont="1">
      <alignment horizontal="center" vertical="center"/>
    </xf>
    <xf borderId="46" fillId="0" fontId="23" numFmtId="0" xfId="0" applyAlignment="1" applyBorder="1" applyFont="1">
      <alignment shrinkToFit="0" wrapText="1"/>
    </xf>
    <xf borderId="10" fillId="0" fontId="23" numFmtId="0" xfId="0" applyAlignment="1" applyBorder="1" applyFont="1">
      <alignment shrinkToFit="0" wrapText="1"/>
    </xf>
    <xf borderId="27" fillId="0" fontId="23" numFmtId="0" xfId="0" applyAlignment="1" applyBorder="1" applyFont="1">
      <alignment shrinkToFit="0" wrapText="1"/>
    </xf>
    <xf borderId="131" fillId="2" fontId="15" numFmtId="0" xfId="0" applyBorder="1" applyFont="1"/>
    <xf borderId="132" fillId="2" fontId="15" numFmtId="0" xfId="0" applyBorder="1" applyFont="1"/>
    <xf borderId="133" fillId="2" fontId="20" numFmtId="0" xfId="0" applyAlignment="1" applyBorder="1" applyFont="1">
      <alignment horizontal="center"/>
    </xf>
    <xf borderId="124" fillId="2" fontId="20" numFmtId="0" xfId="0" applyAlignment="1" applyBorder="1" applyFont="1">
      <alignment horizontal="center"/>
    </xf>
    <xf borderId="27" fillId="0" fontId="20" numFmtId="0" xfId="0" applyAlignment="1" applyBorder="1" applyFont="1">
      <alignment horizontal="left"/>
    </xf>
    <xf borderId="29" fillId="0" fontId="20" numFmtId="0" xfId="0" applyAlignment="1" applyBorder="1" applyFont="1">
      <alignment horizontal="center"/>
    </xf>
    <xf borderId="134" fillId="0" fontId="3" numFmtId="0" xfId="0" applyBorder="1" applyFont="1"/>
    <xf borderId="125" fillId="11" fontId="11" numFmtId="0" xfId="0" applyAlignment="1" applyBorder="1" applyFont="1">
      <alignment horizontal="center"/>
    </xf>
    <xf borderId="135" fillId="0" fontId="20" numFmtId="0" xfId="0" applyAlignment="1" applyBorder="1" applyFont="1">
      <alignment horizontal="left"/>
    </xf>
    <xf borderId="49" fillId="0" fontId="20" numFmtId="0" xfId="0" applyAlignment="1" applyBorder="1" applyFont="1">
      <alignment horizontal="center"/>
    </xf>
    <xf borderId="136" fillId="0" fontId="3" numFmtId="0" xfId="0" applyBorder="1" applyFont="1"/>
    <xf borderId="126" fillId="11" fontId="11" numFmtId="0" xfId="0" applyAlignment="1" applyBorder="1" applyFont="1">
      <alignment horizontal="center"/>
    </xf>
    <xf borderId="4" fillId="0" fontId="7" numFmtId="0" xfId="0" applyAlignment="1" applyBorder="1" applyFont="1">
      <alignment horizontal="center"/>
    </xf>
    <xf borderId="46" fillId="0" fontId="32" numFmtId="0" xfId="0" applyAlignment="1" applyBorder="1" applyFont="1">
      <alignment shrinkToFit="0" wrapText="1"/>
    </xf>
    <xf borderId="46" fillId="0" fontId="33" numFmtId="0" xfId="0" applyAlignment="1" applyBorder="1" applyFont="1">
      <alignment shrinkToFit="0" wrapText="1"/>
    </xf>
    <xf borderId="46" fillId="0" fontId="34" numFmtId="0" xfId="0" applyAlignment="1" applyBorder="1" applyFont="1">
      <alignment shrinkToFit="0" wrapText="1"/>
    </xf>
    <xf borderId="27" fillId="0" fontId="25" numFmtId="0" xfId="0" applyAlignment="1" applyBorder="1" applyFont="1">
      <alignment vertical="bottom"/>
    </xf>
    <xf borderId="68" fillId="0" fontId="1" numFmtId="0" xfId="0" applyAlignment="1" applyBorder="1" applyFont="1">
      <alignment horizontal="right" readingOrder="0" vertical="bottom"/>
    </xf>
    <xf borderId="23" fillId="2" fontId="2" numFmtId="0" xfId="0" applyAlignment="1" applyBorder="1" applyFont="1">
      <alignment horizontal="center" vertical="bottom"/>
    </xf>
    <xf borderId="27" fillId="0" fontId="25" numFmtId="0" xfId="0" applyAlignment="1" applyBorder="1" applyFont="1">
      <alignment readingOrder="0" vertical="bottom"/>
    </xf>
    <xf borderId="0" fillId="0" fontId="35" numFmtId="0" xfId="0" applyFont="1"/>
    <xf borderId="0" fillId="3" fontId="36" numFmtId="0" xfId="0" applyFont="1"/>
    <xf borderId="0" fillId="14" fontId="37" numFmtId="0" xfId="0" applyFill="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 Id="rId2" Type="http://schemas.openxmlformats.org/officeDocument/2006/relationships/image" Target="../media/image3.jpg"/><Relationship Id="rId3" Type="http://schemas.openxmlformats.org/officeDocument/2006/relationships/image" Target="../media/image2.jpg"/><Relationship Id="rId4" Type="http://schemas.openxmlformats.org/officeDocument/2006/relationships/image" Target="../media/image5.png"/><Relationship Id="rId5"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59</xdr:row>
      <xdr:rowOff>19050</xdr:rowOff>
    </xdr:from>
    <xdr:ext cx="7134225" cy="2571750"/>
    <xdr:pic>
      <xdr:nvPicPr>
        <xdr:cNvPr descr="e cuadro prob .jpg" id="0" name="image1.jp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66675</xdr:colOff>
      <xdr:row>151</xdr:row>
      <xdr:rowOff>190500</xdr:rowOff>
    </xdr:from>
    <xdr:ext cx="7058025" cy="4000500"/>
    <xdr:pic>
      <xdr:nvPicPr>
        <xdr:cNvPr descr="tabla y abaco de rango 30-30 b.jpg" id="0" name="image3.jp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133350</xdr:colOff>
      <xdr:row>171</xdr:row>
      <xdr:rowOff>152400</xdr:rowOff>
    </xdr:from>
    <xdr:ext cx="7000875" cy="4143375"/>
    <xdr:pic>
      <xdr:nvPicPr>
        <xdr:cNvPr descr="tabla y abaco de rango 100-50 b.jpg" id="0" name="image2.jp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208</xdr:row>
      <xdr:rowOff>-152400</xdr:rowOff>
    </xdr:from>
    <xdr:ext cx="7181850" cy="3724275"/>
    <xdr:pic>
      <xdr:nvPicPr>
        <xdr:cNvPr id="0" name="image5.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8</xdr:col>
      <xdr:colOff>38100</xdr:colOff>
      <xdr:row>206</xdr:row>
      <xdr:rowOff>114300</xdr:rowOff>
    </xdr:from>
    <xdr:ext cx="6924675" cy="3181350"/>
    <xdr:pic>
      <xdr:nvPicPr>
        <xdr:cNvPr id="0" name="image4.jpg" title="Imagen"/>
        <xdr:cNvPicPr preferRelativeResize="0"/>
      </xdr:nvPicPr>
      <xdr:blipFill>
        <a:blip cstate="print" r:embed="rId5"/>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gestorpic.rosario.gob.ar/inicio/sites/default/files/2022-01/Requisitos%20minimos%20para%20la%20planialtimetria%20-%20Permiso%20de%20Edificaci%C3%B3n.pdf" TargetMode="External"/><Relationship Id="rId3" Type="http://schemas.openxmlformats.org/officeDocument/2006/relationships/hyperlink" Target="https://www.rosario.gob.ar/normativa/ver/visualExterna.do?accion=verNormativa&amp;idNormativa=54500" TargetMode="External"/><Relationship Id="rId4" Type="http://schemas.openxmlformats.org/officeDocument/2006/relationships/hyperlink" Target="https://www.rosario.gob.ar/normativa/verArchivo?tipo=pdf&amp;id=54500" TargetMode="External"/><Relationship Id="rId11" Type="http://schemas.openxmlformats.org/officeDocument/2006/relationships/vmlDrawing" Target="../drawings/vmlDrawing1.vml"/><Relationship Id="rId10" Type="http://schemas.openxmlformats.org/officeDocument/2006/relationships/drawing" Target="../drawings/drawing1.xml"/><Relationship Id="rId9" Type="http://schemas.openxmlformats.org/officeDocument/2006/relationships/hyperlink" Target="https://www.rosario.gob.ar/mr/normativa/nuevo-reglamento-de-edificacion/seccion-5-de-los-reglamentos-tecnicos-especiales/v.c.-tipos-de-circulaciones-y-medios-de-escape/v.c.2.circulaciones-verticales.-rutas-verticales-de-escape/v.c.2.3.-medios-mecanicos" TargetMode="External"/><Relationship Id="rId5" Type="http://schemas.openxmlformats.org/officeDocument/2006/relationships/hyperlink" Target="https://www.rosario.gob.ar/normativa/verArchivo?tipo=pdf&amp;id=67945" TargetMode="External"/><Relationship Id="rId6" Type="http://schemas.openxmlformats.org/officeDocument/2006/relationships/hyperlink" Target="https://www.rosario.gob.ar/normativa/verArchivo?tipo=pdf&amp;id=74549" TargetMode="External"/><Relationship Id="rId7" Type="http://schemas.openxmlformats.org/officeDocument/2006/relationships/hyperlink" Target="https://www.rosario.gob.ar/normativa/ver/visualExterna.do?accion=verNormativa&amp;idNormativa=54500" TargetMode="External"/><Relationship Id="rId8" Type="http://schemas.openxmlformats.org/officeDocument/2006/relationships/hyperlink" Target="https://www.rosario.gob.ar/normativa/verArchivo?tipo=pdf&amp;id=88796"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4.86"/>
    <col customWidth="1" min="2" max="2" width="15.71"/>
    <col customWidth="1" min="3" max="3" width="14.86"/>
    <col customWidth="1" min="5" max="5" width="14.0"/>
    <col customWidth="1" min="6" max="6" width="13.0"/>
    <col customWidth="1" min="7" max="7" width="12.86"/>
    <col customWidth="1" min="8" max="8" width="9.57"/>
    <col customWidth="1" min="9" max="9" width="8.86"/>
    <col customWidth="1" min="10" max="10" width="10.86"/>
    <col customWidth="1" min="11" max="12" width="10.71"/>
    <col customWidth="1" min="13" max="13" width="14.14"/>
    <col customWidth="1" min="14" max="14" width="10.57"/>
    <col customWidth="1" min="15" max="26" width="10.71"/>
  </cols>
  <sheetData>
    <row r="1" ht="15.75" customHeight="1">
      <c r="A1" s="1"/>
      <c r="H1" s="1"/>
    </row>
    <row r="2">
      <c r="A2" s="2" t="s">
        <v>0</v>
      </c>
      <c r="B2" s="3"/>
      <c r="C2" s="3"/>
      <c r="D2" s="3"/>
      <c r="E2" s="3"/>
      <c r="F2" s="3"/>
      <c r="G2" s="4"/>
      <c r="H2" s="5"/>
      <c r="I2" s="5"/>
      <c r="J2" s="5"/>
      <c r="K2" s="5"/>
      <c r="L2" s="5"/>
      <c r="M2" s="5"/>
      <c r="N2" s="5"/>
      <c r="O2" s="5"/>
      <c r="P2" s="5"/>
      <c r="Q2" s="5"/>
      <c r="R2" s="5"/>
      <c r="S2" s="5"/>
      <c r="T2" s="5"/>
      <c r="U2" s="5"/>
      <c r="V2" s="5"/>
      <c r="W2" s="5"/>
      <c r="X2" s="5"/>
      <c r="Y2" s="5"/>
      <c r="Z2" s="5"/>
    </row>
    <row r="3">
      <c r="A3" s="6" t="s">
        <v>1</v>
      </c>
      <c r="B3" s="7"/>
      <c r="C3" s="7"/>
      <c r="D3" s="7"/>
      <c r="E3" s="7"/>
      <c r="F3" s="7"/>
      <c r="G3" s="8"/>
      <c r="H3" s="9"/>
      <c r="I3" s="10"/>
      <c r="J3" s="10"/>
      <c r="K3" s="11"/>
      <c r="L3" s="11"/>
      <c r="M3" s="11"/>
      <c r="N3" s="11"/>
      <c r="O3" s="11"/>
      <c r="P3" s="11"/>
      <c r="Q3" s="11"/>
      <c r="R3" s="11"/>
      <c r="S3" s="12"/>
      <c r="T3" s="12"/>
      <c r="U3" s="12"/>
      <c r="V3" s="12"/>
      <c r="W3" s="12"/>
      <c r="X3" s="12"/>
      <c r="Y3" s="12"/>
      <c r="Z3" s="12"/>
    </row>
    <row r="4" ht="37.5" customHeight="1">
      <c r="A4" s="13"/>
      <c r="G4" s="14"/>
      <c r="Z4" s="15" t="s">
        <v>2</v>
      </c>
    </row>
    <row r="5">
      <c r="A5" s="16" t="s">
        <v>3</v>
      </c>
      <c r="B5" s="17" t="s">
        <v>4</v>
      </c>
      <c r="C5" s="18"/>
      <c r="D5" s="18"/>
      <c r="E5" s="18"/>
      <c r="F5" s="18"/>
      <c r="G5" s="19"/>
      <c r="I5" s="20" t="s">
        <v>5</v>
      </c>
      <c r="J5" s="21"/>
      <c r="K5" s="21"/>
      <c r="L5" s="21"/>
      <c r="M5" s="21"/>
      <c r="N5" s="21"/>
      <c r="O5" s="21"/>
      <c r="P5" s="21"/>
      <c r="Q5" s="21"/>
      <c r="R5" s="22"/>
    </row>
    <row r="6" ht="25.5" customHeight="1">
      <c r="A6" s="23"/>
      <c r="B6" s="24"/>
      <c r="C6" s="24"/>
      <c r="D6" s="24"/>
      <c r="E6" s="24"/>
      <c r="F6" s="24"/>
      <c r="G6" s="25"/>
      <c r="I6" s="26"/>
      <c r="J6" s="27" t="s">
        <v>6</v>
      </c>
      <c r="K6" s="28"/>
      <c r="L6" s="28"/>
      <c r="M6" s="28"/>
      <c r="N6" s="28"/>
      <c r="O6" s="28"/>
      <c r="P6" s="28"/>
      <c r="Q6" s="28"/>
      <c r="R6" s="29"/>
    </row>
    <row r="7" ht="15.75" customHeight="1">
      <c r="A7" s="30" t="s">
        <v>7</v>
      </c>
      <c r="B7" s="18"/>
      <c r="C7" s="18"/>
      <c r="D7" s="18"/>
      <c r="E7" s="18"/>
      <c r="F7" s="18"/>
      <c r="G7" s="19"/>
      <c r="I7" s="31"/>
      <c r="J7" s="32" t="s">
        <v>8</v>
      </c>
      <c r="K7" s="33"/>
      <c r="L7" s="33"/>
      <c r="M7" s="33"/>
      <c r="N7" s="33"/>
      <c r="O7" s="33"/>
      <c r="P7" s="33"/>
      <c r="Q7" s="33"/>
      <c r="R7" s="34"/>
    </row>
    <row r="8" ht="15.75" customHeight="1">
      <c r="A8" s="13"/>
      <c r="G8" s="14"/>
    </row>
    <row r="9" ht="15.75" customHeight="1">
      <c r="A9" s="35" t="s">
        <v>9</v>
      </c>
      <c r="B9" s="36"/>
      <c r="C9" s="37"/>
      <c r="D9" s="38"/>
      <c r="E9" s="38"/>
      <c r="F9" s="38"/>
      <c r="G9" s="39"/>
    </row>
    <row r="10" ht="15.75" customHeight="1">
      <c r="A10" s="13"/>
      <c r="G10" s="14"/>
    </row>
    <row r="11" ht="15.75" customHeight="1">
      <c r="A11" s="40" t="s">
        <v>10</v>
      </c>
      <c r="B11" s="38"/>
      <c r="C11" s="38"/>
      <c r="D11" s="38"/>
      <c r="E11" s="38"/>
      <c r="F11" s="38"/>
      <c r="G11" s="39"/>
    </row>
    <row r="12" ht="15.75" customHeight="1">
      <c r="A12" s="41" t="s">
        <v>11</v>
      </c>
      <c r="B12" s="36"/>
      <c r="C12" s="42">
        <v>1.3</v>
      </c>
      <c r="D12" s="36"/>
      <c r="E12" s="43" t="s">
        <v>12</v>
      </c>
      <c r="F12" s="38"/>
      <c r="G12" s="39"/>
    </row>
    <row r="13" ht="15.75" customHeight="1">
      <c r="A13" s="41" t="s">
        <v>13</v>
      </c>
      <c r="B13" s="36"/>
      <c r="C13" s="42">
        <v>2.0</v>
      </c>
      <c r="D13" s="36"/>
      <c r="E13" s="43" t="s">
        <v>12</v>
      </c>
      <c r="F13" s="38"/>
      <c r="G13" s="39"/>
    </row>
    <row r="14" ht="15.75" customHeight="1">
      <c r="A14" s="41" t="s">
        <v>14</v>
      </c>
      <c r="B14" s="36"/>
      <c r="C14" s="44">
        <v>10.0</v>
      </c>
      <c r="D14" s="36"/>
      <c r="E14" s="43" t="s">
        <v>15</v>
      </c>
      <c r="F14" s="38"/>
      <c r="G14" s="39"/>
    </row>
    <row r="15" ht="15.75" customHeight="1">
      <c r="A15" s="45" t="s">
        <v>16</v>
      </c>
      <c r="B15" s="36"/>
      <c r="C15" s="46">
        <v>2.0</v>
      </c>
      <c r="D15" s="36"/>
      <c r="E15" s="43" t="s">
        <v>12</v>
      </c>
      <c r="F15" s="38"/>
      <c r="G15" s="39"/>
    </row>
    <row r="16" ht="15.75" customHeight="1">
      <c r="A16" s="41" t="s">
        <v>17</v>
      </c>
      <c r="B16" s="36"/>
      <c r="C16" s="46">
        <v>1.0</v>
      </c>
      <c r="D16" s="36"/>
      <c r="E16" s="43" t="s">
        <v>12</v>
      </c>
      <c r="F16" s="38"/>
      <c r="G16" s="39"/>
    </row>
    <row r="17" ht="15.75" customHeight="1">
      <c r="A17" s="41" t="s">
        <v>18</v>
      </c>
      <c r="B17" s="36"/>
      <c r="C17" s="42">
        <v>1.1</v>
      </c>
      <c r="D17" s="36"/>
      <c r="E17" s="43" t="s">
        <v>19</v>
      </c>
      <c r="F17" s="38"/>
      <c r="G17" s="39"/>
    </row>
    <row r="18" ht="15.75" customHeight="1">
      <c r="A18" s="47"/>
      <c r="G18" s="14"/>
    </row>
    <row r="19" ht="15.75" customHeight="1">
      <c r="A19" s="35" t="s">
        <v>20</v>
      </c>
      <c r="B19" s="38"/>
      <c r="C19" s="38"/>
      <c r="D19" s="38"/>
      <c r="E19" s="38"/>
      <c r="F19" s="38"/>
      <c r="G19" s="36"/>
    </row>
    <row r="20" ht="15.75" customHeight="1">
      <c r="A20" s="41" t="s">
        <v>21</v>
      </c>
      <c r="B20" s="36"/>
      <c r="C20" s="48">
        <v>3.0</v>
      </c>
      <c r="D20" s="43" t="s">
        <v>22</v>
      </c>
      <c r="E20" s="38"/>
      <c r="F20" s="36"/>
      <c r="G20" s="49">
        <v>1.0</v>
      </c>
    </row>
    <row r="21" ht="15.75" customHeight="1">
      <c r="A21" s="41" t="s">
        <v>23</v>
      </c>
      <c r="B21" s="36"/>
      <c r="C21" s="48">
        <v>0.0</v>
      </c>
      <c r="D21" s="43" t="s">
        <v>24</v>
      </c>
      <c r="E21" s="38"/>
      <c r="F21" s="36"/>
      <c r="G21" s="49">
        <v>0.0</v>
      </c>
    </row>
    <row r="22" ht="15.75" customHeight="1">
      <c r="A22" s="41" t="s">
        <v>25</v>
      </c>
      <c r="B22" s="36"/>
      <c r="C22" s="48">
        <v>0.0</v>
      </c>
      <c r="D22" s="43" t="s">
        <v>26</v>
      </c>
      <c r="E22" s="38"/>
      <c r="F22" s="36"/>
      <c r="G22" s="49">
        <v>0.0</v>
      </c>
    </row>
    <row r="23" ht="15.75" customHeight="1">
      <c r="A23" s="41" t="s">
        <v>27</v>
      </c>
      <c r="B23" s="36"/>
      <c r="C23" s="48">
        <v>0.0</v>
      </c>
      <c r="D23" s="43" t="s">
        <v>28</v>
      </c>
      <c r="E23" s="38"/>
      <c r="F23" s="36"/>
      <c r="G23" s="49">
        <v>0.0</v>
      </c>
    </row>
    <row r="24" ht="15.75" customHeight="1">
      <c r="A24" s="41" t="s">
        <v>29</v>
      </c>
      <c r="B24" s="36"/>
      <c r="C24" s="48">
        <v>0.0</v>
      </c>
      <c r="D24" s="43" t="s">
        <v>30</v>
      </c>
      <c r="E24" s="38"/>
      <c r="F24" s="36"/>
      <c r="G24" s="49">
        <v>0.0</v>
      </c>
    </row>
    <row r="25" ht="15.75" customHeight="1">
      <c r="A25" s="41" t="s">
        <v>31</v>
      </c>
      <c r="B25" s="36"/>
      <c r="C25" s="48">
        <v>0.0</v>
      </c>
      <c r="D25" s="43" t="s">
        <v>32</v>
      </c>
      <c r="E25" s="38"/>
      <c r="F25" s="36"/>
      <c r="G25" s="49">
        <v>0.0</v>
      </c>
    </row>
    <row r="26" ht="15.75" customHeight="1">
      <c r="A26" s="41" t="s">
        <v>33</v>
      </c>
      <c r="B26" s="36"/>
      <c r="C26" s="48">
        <v>0.0</v>
      </c>
      <c r="D26" s="43" t="s">
        <v>34</v>
      </c>
      <c r="E26" s="38"/>
      <c r="F26" s="36"/>
      <c r="G26" s="49">
        <v>0.0</v>
      </c>
    </row>
    <row r="27" ht="15.75" customHeight="1">
      <c r="A27" s="41" t="s">
        <v>35</v>
      </c>
      <c r="B27" s="36"/>
      <c r="C27" s="48">
        <v>100.0</v>
      </c>
      <c r="D27" s="43" t="s">
        <v>36</v>
      </c>
      <c r="E27" s="38"/>
      <c r="F27" s="36"/>
      <c r="G27" s="49">
        <v>1.0</v>
      </c>
    </row>
    <row r="28" ht="15.75" customHeight="1">
      <c r="A28" s="13"/>
      <c r="G28" s="14"/>
    </row>
    <row r="29" ht="15.75" customHeight="1">
      <c r="A29" s="50" t="s">
        <v>37</v>
      </c>
      <c r="B29" s="51" t="s">
        <v>38</v>
      </c>
      <c r="C29" s="18"/>
      <c r="D29" s="19"/>
      <c r="E29" s="52">
        <f>C15*C20*G20+C15*C21*G21+C15*C22*G22+C15*C23*G23+C15*C24*G24+C15*C25*G25+C16*C26*G26+(C27/C14)*G27</f>
        <v>16</v>
      </c>
      <c r="F29" s="18"/>
      <c r="G29" s="19"/>
    </row>
    <row r="30" ht="27.75" customHeight="1">
      <c r="A30" s="13"/>
      <c r="G30" s="14"/>
    </row>
    <row r="31" ht="15.75" customHeight="1">
      <c r="A31" s="30" t="s">
        <v>39</v>
      </c>
      <c r="B31" s="18"/>
      <c r="C31" s="18"/>
      <c r="D31" s="18"/>
      <c r="E31" s="18"/>
      <c r="F31" s="18"/>
      <c r="G31" s="19"/>
    </row>
    <row r="32" ht="15.75" customHeight="1">
      <c r="A32" s="47"/>
      <c r="G32" s="14"/>
    </row>
    <row r="33" ht="15.75" customHeight="1">
      <c r="A33" s="53" t="s">
        <v>40</v>
      </c>
      <c r="B33" s="54" t="s">
        <v>41</v>
      </c>
      <c r="C33" s="38"/>
      <c r="D33" s="38"/>
      <c r="E33" s="38"/>
      <c r="F33" s="38"/>
      <c r="G33" s="39"/>
    </row>
    <row r="34" ht="15.75" customHeight="1">
      <c r="A34" s="40" t="s">
        <v>10</v>
      </c>
      <c r="B34" s="38"/>
      <c r="C34" s="38"/>
      <c r="D34" s="38"/>
      <c r="E34" s="38"/>
      <c r="F34" s="38"/>
      <c r="G34" s="39"/>
    </row>
    <row r="35" ht="15.75" customHeight="1">
      <c r="A35" s="55" t="s">
        <v>42</v>
      </c>
      <c r="B35" s="38"/>
      <c r="C35" s="38"/>
      <c r="D35" s="36"/>
      <c r="E35" s="56" t="s">
        <v>43</v>
      </c>
      <c r="F35" s="38"/>
      <c r="G35" s="39"/>
    </row>
    <row r="36" ht="15.75" customHeight="1">
      <c r="A36" s="57" t="s">
        <v>44</v>
      </c>
      <c r="B36" s="38"/>
      <c r="C36" s="38"/>
      <c r="D36" s="36"/>
      <c r="E36" s="58"/>
      <c r="F36" s="59">
        <v>0.08</v>
      </c>
      <c r="G36" s="60"/>
    </row>
    <row r="37" ht="15.75" customHeight="1">
      <c r="A37" s="61" t="s">
        <v>45</v>
      </c>
      <c r="B37" s="38"/>
      <c r="C37" s="38"/>
      <c r="D37" s="36"/>
      <c r="E37" s="62"/>
      <c r="F37" s="59">
        <v>0.1</v>
      </c>
      <c r="G37" s="63"/>
      <c r="J37" s="64"/>
    </row>
    <row r="38" ht="15.75" customHeight="1">
      <c r="A38" s="61" t="s">
        <v>46</v>
      </c>
      <c r="B38" s="38"/>
      <c r="C38" s="38"/>
      <c r="D38" s="36"/>
      <c r="E38" s="62"/>
      <c r="F38" s="59">
        <v>0.15</v>
      </c>
      <c r="G38" s="63"/>
    </row>
    <row r="39" ht="15.75" customHeight="1">
      <c r="A39" s="61" t="s">
        <v>47</v>
      </c>
      <c r="B39" s="38"/>
      <c r="C39" s="38"/>
      <c r="D39" s="36"/>
      <c r="E39" s="62"/>
      <c r="F39" s="59">
        <v>0.1</v>
      </c>
      <c r="G39" s="63"/>
    </row>
    <row r="40" ht="15.75" customHeight="1">
      <c r="A40" s="61" t="s">
        <v>48</v>
      </c>
      <c r="B40" s="38"/>
      <c r="C40" s="38"/>
      <c r="D40" s="36"/>
      <c r="E40" s="62"/>
      <c r="F40" s="59">
        <v>0.08</v>
      </c>
      <c r="G40" s="63"/>
    </row>
    <row r="41" ht="15.75" customHeight="1">
      <c r="A41" s="61" t="s">
        <v>49</v>
      </c>
      <c r="B41" s="38"/>
      <c r="C41" s="38"/>
      <c r="D41" s="36"/>
      <c r="E41" s="62"/>
      <c r="F41" s="59">
        <v>0.12</v>
      </c>
      <c r="G41" s="63"/>
    </row>
    <row r="42" ht="15.75" customHeight="1">
      <c r="A42" s="65" t="s">
        <v>50</v>
      </c>
      <c r="B42" s="38"/>
      <c r="C42" s="38"/>
      <c r="D42" s="36"/>
      <c r="E42" s="66">
        <f>F36</f>
        <v>0.08</v>
      </c>
      <c r="F42" s="38"/>
      <c r="G42" s="39"/>
    </row>
    <row r="43" ht="15.75" customHeight="1">
      <c r="A43" s="13"/>
      <c r="G43" s="14"/>
    </row>
    <row r="44" ht="15.75" customHeight="1">
      <c r="A44" s="67" t="s">
        <v>51</v>
      </c>
      <c r="B44" s="51" t="s">
        <v>52</v>
      </c>
      <c r="C44" s="18"/>
      <c r="D44" s="19"/>
      <c r="E44" s="68">
        <f>E29*E42</f>
        <v>1.28</v>
      </c>
      <c r="F44" s="18"/>
      <c r="G44" s="19"/>
    </row>
    <row r="45" ht="36.75" customHeight="1">
      <c r="A45" s="13"/>
      <c r="G45" s="14"/>
    </row>
    <row r="46">
      <c r="A46" s="69" t="s">
        <v>53</v>
      </c>
      <c r="B46" s="70" t="s">
        <v>54</v>
      </c>
      <c r="C46" s="18"/>
      <c r="D46" s="18"/>
      <c r="E46" s="18"/>
      <c r="F46" s="18"/>
      <c r="G46" s="19"/>
    </row>
    <row r="47" ht="15.75" customHeight="1">
      <c r="A47" s="71"/>
      <c r="G47" s="14"/>
    </row>
    <row r="48" ht="15.75" customHeight="1">
      <c r="A48" s="30" t="s">
        <v>55</v>
      </c>
      <c r="B48" s="18"/>
      <c r="C48" s="18"/>
      <c r="D48" s="18"/>
      <c r="E48" s="18"/>
      <c r="F48" s="18"/>
      <c r="G48" s="19"/>
    </row>
    <row r="49" ht="15.75" customHeight="1">
      <c r="A49" s="72" t="s">
        <v>56</v>
      </c>
      <c r="B49" s="73" t="s">
        <v>57</v>
      </c>
      <c r="C49" s="38"/>
      <c r="D49" s="38"/>
      <c r="E49" s="38"/>
      <c r="F49" s="38"/>
      <c r="G49" s="39"/>
    </row>
    <row r="50" ht="15.75" customHeight="1">
      <c r="A50" s="74" t="s">
        <v>56</v>
      </c>
      <c r="B50" s="75" t="s">
        <v>58</v>
      </c>
      <c r="C50" s="38"/>
      <c r="D50" s="38"/>
      <c r="E50" s="38"/>
      <c r="F50" s="38"/>
      <c r="G50" s="39"/>
    </row>
    <row r="51" ht="15.75" customHeight="1">
      <c r="A51" s="76"/>
      <c r="B51" s="77" t="s">
        <v>59</v>
      </c>
      <c r="C51" s="38"/>
      <c r="D51" s="38"/>
      <c r="E51" s="38"/>
      <c r="F51" s="38"/>
      <c r="G51" s="39"/>
    </row>
    <row r="52" ht="15.75" customHeight="1">
      <c r="A52" s="40"/>
      <c r="B52" s="38"/>
      <c r="C52" s="38"/>
      <c r="D52" s="38"/>
      <c r="E52" s="38"/>
      <c r="F52" s="38"/>
      <c r="G52" s="39"/>
    </row>
    <row r="53" ht="15.75" customHeight="1">
      <c r="A53" s="74" t="s">
        <v>60</v>
      </c>
      <c r="B53" s="73" t="s">
        <v>61</v>
      </c>
      <c r="C53" s="38"/>
      <c r="D53" s="38"/>
      <c r="E53" s="38"/>
      <c r="F53" s="38"/>
      <c r="G53" s="39"/>
    </row>
    <row r="54" ht="15.75" customHeight="1">
      <c r="A54" s="72" t="s">
        <v>60</v>
      </c>
      <c r="B54" s="44">
        <v>10.0</v>
      </c>
      <c r="C54" s="38"/>
      <c r="D54" s="38"/>
      <c r="E54" s="38"/>
      <c r="F54" s="38"/>
      <c r="G54" s="39"/>
    </row>
    <row r="55" ht="15.75" customHeight="1">
      <c r="A55" s="72" t="s">
        <v>62</v>
      </c>
      <c r="B55" s="78" t="s">
        <v>63</v>
      </c>
      <c r="C55" s="38"/>
      <c r="D55" s="38"/>
      <c r="E55" s="38"/>
      <c r="F55" s="38"/>
      <c r="G55" s="39"/>
    </row>
    <row r="56" ht="15.75" customHeight="1">
      <c r="A56" s="72" t="s">
        <v>62</v>
      </c>
      <c r="B56" s="44">
        <v>4.0</v>
      </c>
      <c r="C56" s="38"/>
      <c r="D56" s="38"/>
      <c r="E56" s="38"/>
      <c r="F56" s="38"/>
      <c r="G56" s="39"/>
    </row>
    <row r="57" ht="15.75" customHeight="1">
      <c r="A57" s="79"/>
      <c r="B57" s="80"/>
      <c r="C57" s="80"/>
      <c r="D57" s="80"/>
      <c r="E57" s="80"/>
      <c r="F57" s="80"/>
      <c r="G57" s="81"/>
    </row>
    <row r="58" ht="15.75" customHeight="1">
      <c r="A58" s="82" t="s">
        <v>64</v>
      </c>
      <c r="B58" s="38"/>
      <c r="C58" s="38"/>
      <c r="D58" s="38"/>
      <c r="E58" s="38"/>
      <c r="F58" s="38"/>
      <c r="G58" s="39"/>
    </row>
    <row r="59">
      <c r="A59" s="83" t="s">
        <v>65</v>
      </c>
      <c r="G59" s="14"/>
    </row>
    <row r="60" ht="15.75" customHeight="1">
      <c r="A60" s="84"/>
      <c r="B60" s="80"/>
      <c r="C60" s="80"/>
      <c r="D60" s="80"/>
      <c r="E60" s="80"/>
      <c r="F60" s="80"/>
      <c r="G60" s="81"/>
    </row>
    <row r="61" ht="15.75" customHeight="1">
      <c r="A61" s="85"/>
      <c r="G61" s="14"/>
    </row>
    <row r="62" ht="15.75" customHeight="1">
      <c r="A62" s="85"/>
      <c r="G62" s="14"/>
    </row>
    <row r="63" ht="15.75" customHeight="1">
      <c r="A63" s="85"/>
      <c r="G63" s="14"/>
    </row>
    <row r="64" ht="15.75" customHeight="1">
      <c r="A64" s="85"/>
      <c r="G64" s="14"/>
    </row>
    <row r="65" ht="15.75" customHeight="1">
      <c r="A65" s="85"/>
      <c r="G65" s="14"/>
    </row>
    <row r="66" ht="15.75" customHeight="1">
      <c r="A66" s="85"/>
      <c r="G66" s="14"/>
    </row>
    <row r="67" ht="15.75" customHeight="1">
      <c r="A67" s="85"/>
      <c r="G67" s="14"/>
    </row>
    <row r="68" ht="15.75" customHeight="1">
      <c r="A68" s="85"/>
      <c r="G68" s="14"/>
    </row>
    <row r="69" ht="15.75" customHeight="1">
      <c r="A69" s="85"/>
      <c r="G69" s="14"/>
    </row>
    <row r="70" ht="15.75" customHeight="1">
      <c r="A70" s="85"/>
      <c r="G70" s="14"/>
    </row>
    <row r="71" ht="15.75" customHeight="1">
      <c r="A71" s="85"/>
      <c r="G71" s="14"/>
    </row>
    <row r="72" ht="15.75" customHeight="1">
      <c r="A72" s="86"/>
      <c r="B72" s="87"/>
      <c r="C72" s="87"/>
      <c r="D72" s="87"/>
      <c r="E72" s="87"/>
      <c r="F72" s="87"/>
      <c r="G72" s="88"/>
    </row>
    <row r="73" ht="15.75" customHeight="1">
      <c r="A73" s="67" t="s">
        <v>66</v>
      </c>
      <c r="B73" s="89">
        <v>3.44</v>
      </c>
      <c r="C73" s="18"/>
      <c r="D73" s="18"/>
      <c r="E73" s="18"/>
      <c r="F73" s="18"/>
      <c r="G73" s="19"/>
    </row>
    <row r="74" ht="31.5" customHeight="1">
      <c r="A74" s="47"/>
      <c r="G74" s="14"/>
    </row>
    <row r="75" ht="15.75" customHeight="1">
      <c r="A75" s="30" t="s">
        <v>67</v>
      </c>
      <c r="B75" s="18"/>
      <c r="C75" s="18"/>
      <c r="D75" s="18"/>
      <c r="E75" s="18"/>
      <c r="F75" s="18"/>
      <c r="G75" s="19"/>
    </row>
    <row r="76" ht="15.75" customHeight="1">
      <c r="A76" s="90" t="s">
        <v>68</v>
      </c>
      <c r="B76" s="18"/>
      <c r="C76" s="18"/>
      <c r="D76" s="18"/>
      <c r="E76" s="18"/>
      <c r="F76" s="18"/>
      <c r="G76" s="19"/>
    </row>
    <row r="77" ht="15.75" customHeight="1">
      <c r="A77" s="91" t="s">
        <v>69</v>
      </c>
      <c r="B77" s="92" t="s">
        <v>70</v>
      </c>
      <c r="C77" s="93"/>
      <c r="D77" s="93"/>
      <c r="E77" s="93"/>
      <c r="F77" s="93"/>
      <c r="G77" s="94"/>
    </row>
    <row r="78" ht="15.75" customHeight="1">
      <c r="A78" s="95"/>
      <c r="B78" s="96" t="s">
        <v>71</v>
      </c>
      <c r="C78" s="87"/>
      <c r="D78" s="87"/>
      <c r="E78" s="87"/>
      <c r="F78" s="87"/>
      <c r="G78" s="88"/>
    </row>
    <row r="79" ht="15.75" customHeight="1">
      <c r="A79" s="95" t="s">
        <v>69</v>
      </c>
      <c r="B79" s="92" t="s">
        <v>72</v>
      </c>
      <c r="C79" s="93"/>
      <c r="D79" s="97"/>
      <c r="E79" s="98">
        <f>B56</f>
        <v>4</v>
      </c>
      <c r="F79" s="93"/>
      <c r="G79" s="94"/>
    </row>
    <row r="80" ht="15.75" customHeight="1">
      <c r="A80" s="99"/>
      <c r="B80" s="100">
        <f>B86</f>
        <v>157.264</v>
      </c>
      <c r="G80" s="14"/>
    </row>
    <row r="81" ht="15.75" customHeight="1">
      <c r="A81" s="101" t="s">
        <v>69</v>
      </c>
      <c r="B81" s="102">
        <f>(300*B56)/B86</f>
        <v>7.630481229</v>
      </c>
      <c r="C81" s="18"/>
      <c r="D81" s="18"/>
      <c r="E81" s="18"/>
      <c r="F81" s="18"/>
      <c r="G81" s="19"/>
    </row>
    <row r="82" ht="25.5" customHeight="1">
      <c r="A82" s="103"/>
      <c r="B82" s="87"/>
      <c r="C82" s="87"/>
      <c r="D82" s="87"/>
      <c r="E82" s="87"/>
      <c r="F82" s="87"/>
      <c r="G82" s="88"/>
    </row>
    <row r="83" ht="15.75" customHeight="1">
      <c r="A83" s="30" t="s">
        <v>73</v>
      </c>
      <c r="B83" s="18"/>
      <c r="C83" s="18"/>
      <c r="D83" s="18"/>
      <c r="E83" s="18"/>
      <c r="F83" s="18"/>
      <c r="G83" s="19"/>
    </row>
    <row r="84" ht="15.75" customHeight="1">
      <c r="A84" s="104" t="s">
        <v>74</v>
      </c>
      <c r="B84" s="105" t="s">
        <v>75</v>
      </c>
      <c r="C84" s="38"/>
      <c r="D84" s="38"/>
      <c r="E84" s="38"/>
      <c r="F84" s="38"/>
      <c r="G84" s="39"/>
    </row>
    <row r="85" ht="15.75" customHeight="1">
      <c r="A85" s="106" t="s">
        <v>74</v>
      </c>
      <c r="B85" s="107" t="s">
        <v>76</v>
      </c>
      <c r="C85" s="80"/>
      <c r="D85" s="80"/>
      <c r="E85" s="80"/>
      <c r="F85" s="80"/>
      <c r="G85" s="81"/>
    </row>
    <row r="86" ht="15.75" customHeight="1">
      <c r="A86" s="108" t="s">
        <v>74</v>
      </c>
      <c r="B86" s="102">
        <f>B91+B105+B128+B133</f>
        <v>157.264</v>
      </c>
      <c r="C86" s="18"/>
      <c r="D86" s="18"/>
      <c r="E86" s="18"/>
      <c r="F86" s="18"/>
      <c r="G86" s="19"/>
    </row>
    <row r="87" ht="33.0" customHeight="1">
      <c r="A87" s="103"/>
      <c r="B87" s="87"/>
      <c r="C87" s="87"/>
      <c r="D87" s="87"/>
      <c r="E87" s="87"/>
      <c r="F87" s="87"/>
      <c r="G87" s="88"/>
    </row>
    <row r="88" ht="15.75" customHeight="1">
      <c r="A88" s="109" t="s">
        <v>77</v>
      </c>
      <c r="B88" s="87"/>
      <c r="C88" s="87"/>
      <c r="D88" s="87"/>
      <c r="E88" s="87"/>
      <c r="F88" s="87"/>
      <c r="G88" s="88"/>
    </row>
    <row r="89" ht="15.75" customHeight="1">
      <c r="A89" s="104" t="s">
        <v>78</v>
      </c>
      <c r="B89" s="110" t="s">
        <v>79</v>
      </c>
      <c r="C89" s="38"/>
      <c r="D89" s="38"/>
      <c r="E89" s="38"/>
      <c r="F89" s="38"/>
      <c r="G89" s="39"/>
    </row>
    <row r="90" ht="15.75" customHeight="1">
      <c r="A90" s="106" t="s">
        <v>80</v>
      </c>
      <c r="B90" s="111" t="s">
        <v>81</v>
      </c>
      <c r="C90" s="80"/>
      <c r="D90" s="80"/>
      <c r="E90" s="80"/>
      <c r="F90" s="80"/>
      <c r="G90" s="81"/>
    </row>
    <row r="91" ht="15.75" customHeight="1">
      <c r="A91" s="108" t="s">
        <v>80</v>
      </c>
      <c r="B91" s="52">
        <f>B95*2*(60/B98)</f>
        <v>128.4</v>
      </c>
      <c r="C91" s="18"/>
      <c r="D91" s="18"/>
      <c r="E91" s="18"/>
      <c r="F91" s="18"/>
      <c r="G91" s="19"/>
    </row>
    <row r="92" ht="15.75" customHeight="1">
      <c r="A92" s="103"/>
      <c r="B92" s="87"/>
      <c r="C92" s="87"/>
      <c r="D92" s="87"/>
      <c r="E92" s="87"/>
      <c r="F92" s="87"/>
      <c r="G92" s="88"/>
    </row>
    <row r="93" ht="15.75" customHeight="1">
      <c r="A93" s="112" t="s">
        <v>82</v>
      </c>
      <c r="B93" s="113" t="s">
        <v>83</v>
      </c>
      <c r="C93" s="87"/>
      <c r="D93" s="87"/>
      <c r="E93" s="87"/>
      <c r="F93" s="87"/>
      <c r="G93" s="88"/>
    </row>
    <row r="94" ht="15.75" customHeight="1">
      <c r="A94" s="95"/>
      <c r="B94" s="114" t="s">
        <v>84</v>
      </c>
      <c r="C94" s="38"/>
      <c r="D94" s="38"/>
      <c r="E94" s="36"/>
      <c r="F94" s="44">
        <f>2.9*9+3.1+2.9</f>
        <v>32.1</v>
      </c>
      <c r="G94" s="39"/>
    </row>
    <row r="95" ht="15.75" customHeight="1">
      <c r="A95" s="115" t="s">
        <v>82</v>
      </c>
      <c r="B95" s="116">
        <f>F94*2</f>
        <v>64.2</v>
      </c>
      <c r="C95" s="38"/>
      <c r="D95" s="38"/>
      <c r="E95" s="38"/>
      <c r="F95" s="38"/>
      <c r="G95" s="39"/>
    </row>
    <row r="96" ht="15.75" customHeight="1">
      <c r="A96" s="103"/>
      <c r="B96" s="87"/>
      <c r="C96" s="87"/>
      <c r="D96" s="87"/>
      <c r="E96" s="87"/>
      <c r="F96" s="87"/>
      <c r="G96" s="88"/>
    </row>
    <row r="97" ht="15.75" customHeight="1">
      <c r="A97" s="95" t="s">
        <v>85</v>
      </c>
      <c r="B97" s="117" t="s">
        <v>86</v>
      </c>
      <c r="C97" s="38"/>
      <c r="D97" s="38"/>
      <c r="E97" s="38"/>
      <c r="F97" s="38"/>
      <c r="G97" s="39"/>
    </row>
    <row r="98" ht="15.75" customHeight="1">
      <c r="A98" s="115" t="s">
        <v>85</v>
      </c>
      <c r="B98" s="44">
        <v>60.0</v>
      </c>
      <c r="C98" s="38"/>
      <c r="D98" s="77" t="s">
        <v>87</v>
      </c>
      <c r="E98" s="36"/>
      <c r="F98" s="116">
        <f>B98/60</f>
        <v>1</v>
      </c>
      <c r="G98" s="39"/>
    </row>
    <row r="99" ht="15.75" customHeight="1">
      <c r="A99" s="103"/>
      <c r="B99" s="87"/>
      <c r="C99" s="87"/>
      <c r="D99" s="87"/>
      <c r="E99" s="87"/>
      <c r="F99" s="87"/>
      <c r="G99" s="88"/>
    </row>
    <row r="100" ht="15.75" customHeight="1">
      <c r="A100" s="95" t="s">
        <v>88</v>
      </c>
      <c r="B100" s="117" t="s">
        <v>89</v>
      </c>
      <c r="C100" s="38"/>
      <c r="D100" s="38"/>
      <c r="E100" s="38"/>
      <c r="F100" s="38"/>
      <c r="G100" s="39"/>
    </row>
    <row r="101" ht="26.25" customHeight="1">
      <c r="A101" s="40"/>
      <c r="B101" s="38"/>
      <c r="C101" s="38"/>
      <c r="D101" s="38"/>
      <c r="E101" s="38"/>
      <c r="F101" s="38"/>
      <c r="G101" s="39"/>
    </row>
    <row r="102" ht="15.75" customHeight="1">
      <c r="A102" s="109" t="s">
        <v>90</v>
      </c>
      <c r="B102" s="87"/>
      <c r="C102" s="87"/>
      <c r="D102" s="87"/>
      <c r="E102" s="87"/>
      <c r="F102" s="87"/>
      <c r="G102" s="88"/>
    </row>
    <row r="103" ht="15.75" customHeight="1">
      <c r="A103" s="91" t="s">
        <v>91</v>
      </c>
      <c r="B103" s="110" t="s">
        <v>92</v>
      </c>
      <c r="C103" s="38"/>
      <c r="D103" s="38"/>
      <c r="E103" s="38"/>
      <c r="F103" s="38"/>
      <c r="G103" s="39"/>
    </row>
    <row r="104" ht="15.75" customHeight="1">
      <c r="A104" s="106" t="s">
        <v>91</v>
      </c>
      <c r="B104" s="111" t="s">
        <v>93</v>
      </c>
      <c r="C104" s="80"/>
      <c r="D104" s="80"/>
      <c r="E104" s="80"/>
      <c r="F104" s="80"/>
      <c r="G104" s="81"/>
    </row>
    <row r="105" ht="15.75" customHeight="1">
      <c r="A105" s="108" t="s">
        <v>91</v>
      </c>
      <c r="B105" s="118">
        <f>B117*B98*B73/60</f>
        <v>5.504</v>
      </c>
      <c r="C105" s="18"/>
      <c r="D105" s="18"/>
      <c r="E105" s="18"/>
      <c r="F105" s="18"/>
      <c r="G105" s="19"/>
      <c r="I105" s="119"/>
    </row>
    <row r="106">
      <c r="A106" s="103"/>
      <c r="B106" s="87"/>
      <c r="C106" s="87"/>
      <c r="D106" s="87"/>
      <c r="E106" s="87"/>
      <c r="F106" s="87"/>
      <c r="G106" s="88"/>
    </row>
    <row r="107" ht="15.75" customHeight="1">
      <c r="A107" s="120" t="s">
        <v>94</v>
      </c>
      <c r="B107" s="121" t="s">
        <v>95</v>
      </c>
      <c r="C107" s="38"/>
      <c r="D107" s="38"/>
      <c r="E107" s="38"/>
      <c r="F107" s="38"/>
      <c r="G107" s="39"/>
    </row>
    <row r="108" ht="15.75" customHeight="1">
      <c r="A108" s="40" t="s">
        <v>10</v>
      </c>
      <c r="B108" s="38"/>
      <c r="C108" s="38"/>
      <c r="D108" s="38"/>
      <c r="E108" s="38"/>
      <c r="F108" s="38"/>
      <c r="G108" s="39"/>
      <c r="I108" s="122" t="s">
        <v>96</v>
      </c>
      <c r="J108" s="7"/>
      <c r="K108" s="7"/>
      <c r="L108" s="7"/>
      <c r="M108" s="7"/>
      <c r="N108" s="7"/>
      <c r="O108" s="8"/>
    </row>
    <row r="109" ht="15.75" customHeight="1">
      <c r="A109" s="123" t="s">
        <v>97</v>
      </c>
      <c r="B109" s="80"/>
      <c r="C109" s="80"/>
      <c r="D109" s="80"/>
      <c r="E109" s="80"/>
      <c r="F109" s="80"/>
      <c r="G109" s="124" t="s">
        <v>98</v>
      </c>
      <c r="I109" s="125" t="s">
        <v>99</v>
      </c>
      <c r="J109" s="80"/>
      <c r="K109" s="80"/>
      <c r="L109" s="80"/>
      <c r="M109" s="80"/>
      <c r="N109" s="80"/>
      <c r="O109" s="81"/>
    </row>
    <row r="110" ht="15.75" customHeight="1">
      <c r="A110" s="126" t="s">
        <v>100</v>
      </c>
      <c r="B110" s="127" t="s">
        <v>101</v>
      </c>
      <c r="C110" s="42" t="s">
        <v>102</v>
      </c>
      <c r="D110" s="38"/>
      <c r="E110" s="38"/>
      <c r="F110" s="36"/>
      <c r="G110" s="128">
        <v>1.1</v>
      </c>
      <c r="I110" s="86"/>
      <c r="J110" s="87"/>
      <c r="K110" s="87"/>
      <c r="L110" s="87"/>
      <c r="M110" s="87"/>
      <c r="N110" s="87"/>
      <c r="O110" s="88"/>
    </row>
    <row r="111" ht="15.75" customHeight="1">
      <c r="A111" s="76"/>
      <c r="B111" s="129"/>
      <c r="C111" s="42" t="s">
        <v>103</v>
      </c>
      <c r="D111" s="36"/>
      <c r="E111" s="42" t="s">
        <v>104</v>
      </c>
      <c r="F111" s="36"/>
      <c r="G111" s="130">
        <v>1.8</v>
      </c>
      <c r="I111" s="131" t="s">
        <v>105</v>
      </c>
      <c r="J111" s="132"/>
      <c r="K111" s="132"/>
      <c r="L111" s="132"/>
      <c r="M111" s="132"/>
      <c r="N111" s="132"/>
      <c r="O111" s="133"/>
    </row>
    <row r="112" ht="15.75" customHeight="1">
      <c r="A112" s="134" t="s">
        <v>100</v>
      </c>
      <c r="B112" s="127" t="s">
        <v>106</v>
      </c>
      <c r="C112" s="135" t="s">
        <v>107</v>
      </c>
      <c r="D112" s="80"/>
      <c r="E112" s="80"/>
      <c r="F112" s="136"/>
      <c r="G112" s="130">
        <v>1.6</v>
      </c>
      <c r="I112" s="137" t="s">
        <v>108</v>
      </c>
      <c r="J112" s="38"/>
      <c r="K112" s="38"/>
      <c r="L112" s="38"/>
      <c r="M112" s="38"/>
      <c r="N112" s="38"/>
      <c r="O112" s="39"/>
    </row>
    <row r="113" ht="15.75" customHeight="1">
      <c r="A113" s="134" t="s">
        <v>109</v>
      </c>
      <c r="B113" s="138"/>
      <c r="C113" s="139"/>
      <c r="F113" s="140"/>
      <c r="G113" s="141"/>
      <c r="I113" s="137" t="s">
        <v>110</v>
      </c>
      <c r="J113" s="38"/>
      <c r="K113" s="36"/>
      <c r="L113" s="142" t="s">
        <v>111</v>
      </c>
      <c r="M113" s="38"/>
      <c r="N113" s="38"/>
      <c r="O113" s="39"/>
    </row>
    <row r="114" ht="15.75" customHeight="1">
      <c r="A114" s="134" t="s">
        <v>112</v>
      </c>
      <c r="B114" s="138"/>
      <c r="C114" s="143"/>
      <c r="D114" s="87"/>
      <c r="E114" s="87"/>
      <c r="F114" s="144"/>
      <c r="G114" s="145"/>
      <c r="I114" s="137" t="s">
        <v>113</v>
      </c>
      <c r="J114" s="38"/>
      <c r="K114" s="36"/>
      <c r="L114" s="142" t="s">
        <v>114</v>
      </c>
      <c r="M114" s="38"/>
      <c r="N114" s="38"/>
      <c r="O114" s="39"/>
    </row>
    <row r="115" ht="15.75" customHeight="1">
      <c r="A115" s="134" t="s">
        <v>115</v>
      </c>
      <c r="B115" s="138"/>
      <c r="C115" s="135" t="s">
        <v>116</v>
      </c>
      <c r="D115" s="80"/>
      <c r="E115" s="80"/>
      <c r="F115" s="136"/>
      <c r="G115" s="130">
        <v>2.1</v>
      </c>
      <c r="I115" s="137" t="s">
        <v>117</v>
      </c>
      <c r="J115" s="38"/>
      <c r="K115" s="36"/>
      <c r="L115" s="142" t="s">
        <v>118</v>
      </c>
      <c r="M115" s="38"/>
      <c r="N115" s="38"/>
      <c r="O115" s="39"/>
    </row>
    <row r="116" ht="15.75" customHeight="1">
      <c r="A116" s="134" t="s">
        <v>119</v>
      </c>
      <c r="B116" s="129"/>
      <c r="C116" s="143"/>
      <c r="D116" s="87"/>
      <c r="E116" s="87"/>
      <c r="F116" s="144"/>
      <c r="G116" s="145"/>
      <c r="I116" s="137" t="s">
        <v>120</v>
      </c>
      <c r="J116" s="38"/>
      <c r="K116" s="36"/>
      <c r="L116" s="142" t="s">
        <v>121</v>
      </c>
      <c r="M116" s="38"/>
      <c r="N116" s="38"/>
      <c r="O116" s="39"/>
    </row>
    <row r="117" ht="15.75" customHeight="1">
      <c r="A117" s="146" t="s">
        <v>94</v>
      </c>
      <c r="B117" s="147">
        <f>G112</f>
        <v>1.6</v>
      </c>
      <c r="C117" s="38"/>
      <c r="D117" s="38"/>
      <c r="E117" s="38"/>
      <c r="F117" s="38"/>
      <c r="G117" s="39"/>
      <c r="I117" s="137" t="s">
        <v>122</v>
      </c>
      <c r="J117" s="38"/>
      <c r="K117" s="36"/>
      <c r="L117" s="142" t="s">
        <v>123</v>
      </c>
      <c r="M117" s="38"/>
      <c r="N117" s="38"/>
      <c r="O117" s="39"/>
    </row>
    <row r="118" ht="15.75" customHeight="1">
      <c r="A118" s="103"/>
      <c r="B118" s="87"/>
      <c r="C118" s="87"/>
      <c r="D118" s="87"/>
      <c r="E118" s="87"/>
      <c r="F118" s="87"/>
      <c r="G118" s="88"/>
      <c r="I118" s="137" t="s">
        <v>124</v>
      </c>
      <c r="J118" s="38"/>
      <c r="K118" s="36"/>
      <c r="L118" s="142" t="s">
        <v>125</v>
      </c>
      <c r="M118" s="38"/>
      <c r="N118" s="38"/>
      <c r="O118" s="39"/>
    </row>
    <row r="119" ht="15.75" customHeight="1">
      <c r="A119" s="148" t="s">
        <v>85</v>
      </c>
      <c r="B119" s="121" t="s">
        <v>86</v>
      </c>
      <c r="C119" s="38"/>
      <c r="D119" s="38"/>
      <c r="E119" s="38"/>
      <c r="F119" s="38"/>
      <c r="G119" s="39"/>
      <c r="I119" s="137" t="s">
        <v>126</v>
      </c>
      <c r="J119" s="38"/>
      <c r="K119" s="36"/>
      <c r="L119" s="142" t="s">
        <v>127</v>
      </c>
      <c r="M119" s="38"/>
      <c r="N119" s="38"/>
      <c r="O119" s="39"/>
    </row>
    <row r="120" ht="15.75" customHeight="1">
      <c r="A120" s="112" t="s">
        <v>85</v>
      </c>
      <c r="B120" s="149">
        <f>B98</f>
        <v>60</v>
      </c>
      <c r="C120" s="150"/>
      <c r="D120" s="150"/>
      <c r="E120" s="150"/>
      <c r="F120" s="150"/>
      <c r="G120" s="151"/>
      <c r="I120" s="152" t="s">
        <v>128</v>
      </c>
      <c r="J120" s="153"/>
      <c r="K120" s="154"/>
      <c r="L120" s="155" t="s">
        <v>129</v>
      </c>
      <c r="M120" s="153"/>
      <c r="N120" s="153"/>
      <c r="O120" s="156"/>
    </row>
    <row r="121" ht="15.75" customHeight="1">
      <c r="A121" s="120" t="s">
        <v>66</v>
      </c>
      <c r="B121" s="121" t="s">
        <v>130</v>
      </c>
      <c r="C121" s="38"/>
      <c r="D121" s="38"/>
      <c r="E121" s="38"/>
      <c r="F121" s="38"/>
      <c r="G121" s="39"/>
    </row>
    <row r="122" ht="15.75" customHeight="1">
      <c r="A122" s="157" t="s">
        <v>66</v>
      </c>
      <c r="B122" s="116">
        <f>B73</f>
        <v>3.44</v>
      </c>
      <c r="C122" s="38"/>
      <c r="D122" s="38"/>
      <c r="E122" s="38"/>
      <c r="F122" s="38"/>
      <c r="G122" s="39"/>
    </row>
    <row r="123" ht="15.75" customHeight="1">
      <c r="A123" s="158" t="s">
        <v>88</v>
      </c>
      <c r="B123" s="159" t="s">
        <v>131</v>
      </c>
      <c r="C123" s="80"/>
      <c r="D123" s="80"/>
      <c r="E123" s="80"/>
      <c r="F123" s="80"/>
      <c r="G123" s="81"/>
    </row>
    <row r="124" ht="29.25" customHeight="1">
      <c r="A124" s="160"/>
      <c r="B124" s="38"/>
      <c r="C124" s="38"/>
      <c r="D124" s="38"/>
      <c r="E124" s="38"/>
      <c r="F124" s="38"/>
      <c r="G124" s="39"/>
    </row>
    <row r="125" ht="15.75" customHeight="1">
      <c r="A125" s="109" t="s">
        <v>132</v>
      </c>
      <c r="B125" s="87"/>
      <c r="C125" s="87"/>
      <c r="D125" s="87"/>
      <c r="E125" s="87"/>
      <c r="F125" s="87"/>
      <c r="G125" s="88"/>
    </row>
    <row r="126" ht="15.75" customHeight="1">
      <c r="A126" s="161" t="s">
        <v>133</v>
      </c>
      <c r="B126" s="162" t="s">
        <v>134</v>
      </c>
      <c r="C126" s="150"/>
      <c r="D126" s="150"/>
      <c r="E126" s="150"/>
      <c r="F126" s="150"/>
      <c r="G126" s="151"/>
    </row>
    <row r="127" ht="15.75" customHeight="1">
      <c r="A127" s="106" t="s">
        <v>133</v>
      </c>
      <c r="B127" s="111" t="s">
        <v>135</v>
      </c>
      <c r="C127" s="80"/>
      <c r="D127" s="80"/>
      <c r="E127" s="80"/>
      <c r="F127" s="80"/>
      <c r="G127" s="81"/>
    </row>
    <row r="128" ht="15.75" customHeight="1">
      <c r="A128" s="108" t="s">
        <v>133</v>
      </c>
      <c r="B128" s="52">
        <f>4*B122</f>
        <v>13.76</v>
      </c>
      <c r="C128" s="18"/>
      <c r="D128" s="18"/>
      <c r="E128" s="18"/>
      <c r="F128" s="18"/>
      <c r="G128" s="19"/>
    </row>
    <row r="129" ht="29.25" customHeight="1">
      <c r="A129" s="163"/>
      <c r="B129" s="87"/>
      <c r="C129" s="87"/>
      <c r="D129" s="87"/>
      <c r="E129" s="87"/>
      <c r="F129" s="87"/>
      <c r="G129" s="88"/>
    </row>
    <row r="130" ht="15.75" customHeight="1">
      <c r="A130" s="109" t="s">
        <v>136</v>
      </c>
      <c r="B130" s="87"/>
      <c r="C130" s="87"/>
      <c r="D130" s="87"/>
      <c r="E130" s="87"/>
      <c r="F130" s="87"/>
      <c r="G130" s="88"/>
    </row>
    <row r="131" ht="15.75" customHeight="1">
      <c r="A131" s="91" t="s">
        <v>137</v>
      </c>
      <c r="B131" s="110" t="s">
        <v>138</v>
      </c>
      <c r="C131" s="38"/>
      <c r="D131" s="38"/>
      <c r="E131" s="38"/>
      <c r="F131" s="38"/>
      <c r="G131" s="39"/>
    </row>
    <row r="132" ht="15.75" customHeight="1">
      <c r="A132" s="106" t="s">
        <v>139</v>
      </c>
      <c r="B132" s="111" t="s">
        <v>140</v>
      </c>
      <c r="C132" s="80"/>
      <c r="D132" s="80"/>
      <c r="E132" s="80"/>
      <c r="F132" s="80"/>
      <c r="G132" s="81"/>
    </row>
    <row r="133" ht="15.75" customHeight="1">
      <c r="A133" s="108" t="s">
        <v>141</v>
      </c>
      <c r="B133" s="118">
        <f>2.4*B56</f>
        <v>9.6</v>
      </c>
      <c r="C133" s="18"/>
      <c r="D133" s="18"/>
      <c r="E133" s="18"/>
      <c r="F133" s="18"/>
      <c r="G133" s="19"/>
    </row>
    <row r="134" ht="33.0" customHeight="1">
      <c r="A134" s="13"/>
      <c r="G134" s="14"/>
    </row>
    <row r="135">
      <c r="A135" s="164" t="s">
        <v>142</v>
      </c>
      <c r="B135" s="3"/>
      <c r="C135" s="3"/>
      <c r="D135" s="3"/>
      <c r="E135" s="3"/>
      <c r="F135" s="3"/>
      <c r="G135" s="4"/>
    </row>
    <row r="136" ht="15.75" customHeight="1">
      <c r="A136" s="165" t="s">
        <v>143</v>
      </c>
      <c r="B136" s="166" t="s">
        <v>144</v>
      </c>
      <c r="C136" s="167"/>
      <c r="D136" s="167"/>
      <c r="E136" s="167"/>
      <c r="F136" s="167"/>
      <c r="G136" s="168"/>
    </row>
    <row r="137" ht="15.75" customHeight="1">
      <c r="A137" s="169" t="s">
        <v>143</v>
      </c>
      <c r="B137" s="170">
        <f>E44/B81</f>
        <v>0.1677482667</v>
      </c>
      <c r="C137" s="80"/>
      <c r="D137" s="80"/>
      <c r="E137" s="80"/>
      <c r="F137" s="80"/>
      <c r="G137" s="81"/>
    </row>
    <row r="138" ht="15.75" customHeight="1">
      <c r="A138" s="171" t="s">
        <v>145</v>
      </c>
      <c r="B138" s="172">
        <f>ROUNDUP(B137,0)</f>
        <v>1</v>
      </c>
      <c r="C138" s="18"/>
      <c r="D138" s="18"/>
      <c r="E138" s="18"/>
      <c r="F138" s="18"/>
      <c r="G138" s="19"/>
    </row>
    <row r="139" ht="36.0" customHeight="1">
      <c r="A139" s="173"/>
      <c r="G139" s="14"/>
      <c r="H139" s="1"/>
      <c r="I139" s="1"/>
      <c r="J139" s="1"/>
      <c r="K139" s="1"/>
      <c r="L139" s="1"/>
      <c r="M139" s="1"/>
      <c r="N139" s="1"/>
      <c r="O139" s="1"/>
      <c r="P139" s="1"/>
      <c r="Q139" s="1"/>
      <c r="R139" s="1"/>
      <c r="S139" s="1"/>
      <c r="T139" s="1"/>
      <c r="U139" s="1"/>
      <c r="V139" s="1"/>
      <c r="W139" s="1"/>
      <c r="X139" s="1"/>
      <c r="Y139" s="1"/>
      <c r="Z139" s="1"/>
    </row>
    <row r="140">
      <c r="A140" s="69" t="s">
        <v>146</v>
      </c>
      <c r="B140" s="17" t="s">
        <v>147</v>
      </c>
      <c r="C140" s="18"/>
      <c r="D140" s="18"/>
      <c r="E140" s="18"/>
      <c r="F140" s="18"/>
      <c r="G140" s="19"/>
    </row>
    <row r="141" ht="15.75" customHeight="1">
      <c r="A141" s="174" t="s">
        <v>148</v>
      </c>
      <c r="B141" s="87"/>
      <c r="C141" s="87"/>
      <c r="D141" s="87"/>
      <c r="E141" s="87"/>
      <c r="F141" s="87"/>
      <c r="G141" s="88"/>
    </row>
    <row r="142" ht="15.75" customHeight="1">
      <c r="A142" s="40" t="s">
        <v>149</v>
      </c>
      <c r="B142" s="38"/>
      <c r="C142" s="38"/>
      <c r="D142" s="38"/>
      <c r="E142" s="38"/>
      <c r="F142" s="38"/>
      <c r="G142" s="39"/>
    </row>
    <row r="143" ht="15.75" customHeight="1">
      <c r="A143" s="65" t="s">
        <v>150</v>
      </c>
      <c r="B143" s="36"/>
      <c r="C143" s="77" t="s">
        <v>151</v>
      </c>
      <c r="D143" s="38"/>
      <c r="E143" s="38"/>
      <c r="F143" s="38"/>
      <c r="G143" s="39"/>
    </row>
    <row r="144" ht="15.75" customHeight="1">
      <c r="A144" s="175" t="s">
        <v>152</v>
      </c>
      <c r="B144" s="36"/>
      <c r="C144" s="135" t="s">
        <v>153</v>
      </c>
      <c r="D144" s="136"/>
      <c r="E144" s="127" t="s">
        <v>154</v>
      </c>
      <c r="F144" s="176" t="s">
        <v>155</v>
      </c>
      <c r="G144" s="81"/>
    </row>
    <row r="145" ht="15.75" customHeight="1">
      <c r="A145" s="40" t="s">
        <v>156</v>
      </c>
      <c r="B145" s="36"/>
      <c r="C145" s="139"/>
      <c r="D145" s="140"/>
      <c r="E145" s="138"/>
      <c r="F145" s="139"/>
      <c r="G145" s="14"/>
    </row>
    <row r="146" ht="15.75" customHeight="1">
      <c r="A146" s="40" t="s">
        <v>157</v>
      </c>
      <c r="B146" s="36"/>
      <c r="C146" s="143"/>
      <c r="D146" s="144"/>
      <c r="E146" s="129"/>
      <c r="F146" s="143"/>
      <c r="G146" s="88"/>
    </row>
    <row r="147">
      <c r="A147" s="40"/>
      <c r="B147" s="38"/>
      <c r="C147" s="38"/>
      <c r="D147" s="38"/>
      <c r="E147" s="38"/>
      <c r="F147" s="38"/>
      <c r="G147" s="39"/>
    </row>
    <row r="148" ht="15.75" customHeight="1">
      <c r="A148" s="177" t="s">
        <v>158</v>
      </c>
      <c r="B148" s="38"/>
      <c r="C148" s="38"/>
      <c r="D148" s="38"/>
      <c r="E148" s="38"/>
      <c r="F148" s="38"/>
      <c r="G148" s="39"/>
    </row>
    <row r="149" ht="15.75" customHeight="1">
      <c r="A149" s="178" t="s">
        <v>159</v>
      </c>
      <c r="B149" s="38"/>
      <c r="C149" s="38"/>
      <c r="D149" s="36"/>
      <c r="E149" s="179">
        <f>E44</f>
        <v>1.28</v>
      </c>
      <c r="F149" s="38"/>
      <c r="G149" s="36"/>
    </row>
    <row r="150" ht="15.75" customHeight="1">
      <c r="A150" s="178" t="s">
        <v>160</v>
      </c>
      <c r="B150" s="38"/>
      <c r="C150" s="38"/>
      <c r="D150" s="36"/>
      <c r="E150" s="180">
        <f>B81</f>
        <v>7.630481229</v>
      </c>
      <c r="F150" s="38"/>
      <c r="G150" s="36"/>
    </row>
    <row r="151">
      <c r="A151" s="181" t="s">
        <v>161</v>
      </c>
      <c r="G151" s="14"/>
    </row>
    <row r="152" ht="15.75" customHeight="1">
      <c r="A152" s="182" t="s">
        <v>162</v>
      </c>
      <c r="G152" s="14"/>
    </row>
    <row r="153" ht="15.75" customHeight="1">
      <c r="A153" s="183"/>
      <c r="G153" s="14"/>
    </row>
    <row r="154" ht="15.75" customHeight="1">
      <c r="A154" s="85"/>
      <c r="G154" s="14"/>
    </row>
    <row r="155" ht="15.75" customHeight="1">
      <c r="A155" s="85"/>
      <c r="G155" s="14"/>
    </row>
    <row r="156" ht="15.75" customHeight="1">
      <c r="A156" s="85"/>
      <c r="G156" s="14"/>
    </row>
    <row r="157" ht="15.75" customHeight="1">
      <c r="A157" s="85"/>
      <c r="G157" s="14"/>
    </row>
    <row r="158" ht="15.75" customHeight="1">
      <c r="A158" s="85"/>
      <c r="G158" s="14"/>
    </row>
    <row r="159" ht="15.75" customHeight="1">
      <c r="A159" s="85"/>
      <c r="G159" s="14"/>
    </row>
    <row r="160" ht="15.75" customHeight="1">
      <c r="A160" s="85"/>
      <c r="G160" s="14"/>
    </row>
    <row r="161" ht="15.75" customHeight="1">
      <c r="A161" s="85"/>
      <c r="G161" s="14"/>
    </row>
    <row r="162" ht="15.75" customHeight="1">
      <c r="A162" s="85"/>
      <c r="G162" s="14"/>
    </row>
    <row r="163" ht="15.75" customHeight="1">
      <c r="A163" s="85"/>
      <c r="G163" s="14"/>
    </row>
    <row r="164" ht="15.75" customHeight="1">
      <c r="A164" s="85"/>
      <c r="G164" s="14"/>
    </row>
    <row r="165" ht="15.75" customHeight="1">
      <c r="A165" s="85"/>
      <c r="G165" s="14"/>
    </row>
    <row r="166" ht="15.75" customHeight="1">
      <c r="A166" s="85"/>
      <c r="G166" s="14"/>
    </row>
    <row r="167" ht="15.75" customHeight="1">
      <c r="A167" s="85"/>
      <c r="G167" s="14"/>
    </row>
    <row r="168" ht="15.75" customHeight="1">
      <c r="A168" s="85"/>
      <c r="G168" s="14"/>
    </row>
    <row r="169" ht="15.75" customHeight="1">
      <c r="A169" s="85"/>
      <c r="G169" s="14"/>
    </row>
    <row r="170" ht="15.75" customHeight="1">
      <c r="A170" s="85"/>
      <c r="G170" s="14"/>
    </row>
    <row r="171" ht="15.75" customHeight="1">
      <c r="A171" s="85"/>
      <c r="G171" s="14"/>
    </row>
    <row r="172" ht="15.75" customHeight="1">
      <c r="A172" s="85"/>
      <c r="G172" s="14"/>
    </row>
    <row r="173" ht="15.75" customHeight="1">
      <c r="A173" s="85"/>
      <c r="G173" s="14"/>
    </row>
    <row r="174" ht="15.75" customHeight="1">
      <c r="A174" s="85"/>
      <c r="G174" s="14"/>
    </row>
    <row r="175" ht="15.75" customHeight="1">
      <c r="A175" s="85"/>
      <c r="G175" s="14"/>
    </row>
    <row r="176" ht="15.75" customHeight="1">
      <c r="A176" s="85"/>
      <c r="G176" s="14"/>
    </row>
    <row r="177" ht="15.75" customHeight="1">
      <c r="A177" s="85"/>
      <c r="G177" s="14"/>
    </row>
    <row r="178" ht="15.75" customHeight="1">
      <c r="A178" s="85"/>
      <c r="G178" s="14"/>
    </row>
    <row r="179" ht="15.75" customHeight="1">
      <c r="A179" s="85"/>
      <c r="G179" s="14"/>
    </row>
    <row r="180" ht="15.75" customHeight="1">
      <c r="A180" s="85"/>
      <c r="G180" s="14"/>
    </row>
    <row r="181" ht="15.75" customHeight="1">
      <c r="A181" s="85"/>
      <c r="G181" s="14"/>
    </row>
    <row r="182" ht="15.75" customHeight="1">
      <c r="A182" s="85"/>
      <c r="G182" s="14"/>
    </row>
    <row r="183" ht="15.75" customHeight="1">
      <c r="A183" s="85"/>
      <c r="G183" s="14"/>
    </row>
    <row r="184" ht="15.75" customHeight="1">
      <c r="A184" s="85"/>
      <c r="G184" s="14"/>
    </row>
    <row r="185" ht="15.75" customHeight="1">
      <c r="A185" s="85"/>
      <c r="G185" s="14"/>
    </row>
    <row r="186" ht="15.75" customHeight="1">
      <c r="A186" s="85"/>
      <c r="G186" s="14"/>
    </row>
    <row r="187" ht="15.75" customHeight="1">
      <c r="A187" s="85"/>
      <c r="G187" s="14"/>
    </row>
    <row r="188" ht="15.75" customHeight="1">
      <c r="A188" s="85"/>
      <c r="G188" s="14"/>
    </row>
    <row r="189" ht="15.75" customHeight="1">
      <c r="A189" s="85"/>
      <c r="G189" s="14"/>
    </row>
    <row r="190" ht="15.75" customHeight="1">
      <c r="A190" s="85"/>
      <c r="G190" s="14"/>
    </row>
    <row r="191" ht="15.75" customHeight="1">
      <c r="A191" s="85"/>
      <c r="G191" s="14"/>
    </row>
    <row r="192" ht="15.75" customHeight="1">
      <c r="A192" s="85"/>
      <c r="G192" s="14"/>
    </row>
    <row r="193" ht="15.75" customHeight="1">
      <c r="A193" s="85"/>
      <c r="G193" s="14"/>
    </row>
    <row r="194" ht="15.75" customHeight="1">
      <c r="A194" s="184" t="s">
        <v>163</v>
      </c>
      <c r="G194" s="14"/>
    </row>
    <row r="195" ht="15.75" customHeight="1">
      <c r="A195" s="185" t="s">
        <v>164</v>
      </c>
      <c r="B195" s="186">
        <v>2.0</v>
      </c>
      <c r="C195" s="187" t="s">
        <v>165</v>
      </c>
      <c r="G195" s="14"/>
    </row>
    <row r="196" ht="15.75" customHeight="1">
      <c r="A196" s="85"/>
      <c r="B196" s="186">
        <v>4.0</v>
      </c>
      <c r="C196" s="187" t="s">
        <v>166</v>
      </c>
      <c r="G196" s="14"/>
    </row>
    <row r="197" ht="15.75" customHeight="1">
      <c r="A197" s="85"/>
      <c r="B197" s="186">
        <v>60.0</v>
      </c>
      <c r="C197" s="187" t="s">
        <v>167</v>
      </c>
      <c r="G197" s="14"/>
    </row>
    <row r="198" ht="42.0" customHeight="1">
      <c r="A198" s="71"/>
      <c r="G198" s="14"/>
    </row>
    <row r="199">
      <c r="A199" s="188" t="s">
        <v>168</v>
      </c>
      <c r="B199" s="70" t="s">
        <v>169</v>
      </c>
      <c r="C199" s="18"/>
      <c r="D199" s="18"/>
      <c r="E199" s="18"/>
      <c r="F199" s="18"/>
      <c r="G199" s="19"/>
    </row>
    <row r="200" ht="15.75" customHeight="1">
      <c r="A200" s="189"/>
      <c r="G200" s="14"/>
    </row>
    <row r="201" ht="15.75" customHeight="1">
      <c r="A201" s="189" t="s">
        <v>170</v>
      </c>
      <c r="G201" s="14"/>
    </row>
    <row r="202" ht="15.75" customHeight="1">
      <c r="A202" s="189"/>
      <c r="B202" s="190" t="s">
        <v>171</v>
      </c>
      <c r="G202" s="14"/>
    </row>
    <row r="203" ht="15.75" customHeight="1">
      <c r="A203" s="85"/>
      <c r="B203" s="190" t="s">
        <v>172</v>
      </c>
      <c r="G203" s="14"/>
    </row>
    <row r="204">
      <c r="A204" s="191" t="s">
        <v>173</v>
      </c>
      <c r="G204" s="14"/>
    </row>
    <row r="205" ht="15.75" customHeight="1">
      <c r="A205" s="71"/>
      <c r="G205" s="14"/>
    </row>
    <row r="206" ht="15.75" customHeight="1">
      <c r="A206" s="71" t="s">
        <v>174</v>
      </c>
      <c r="G206" s="14"/>
      <c r="I206" s="192" t="s">
        <v>175</v>
      </c>
    </row>
    <row r="207" ht="15.75" customHeight="1">
      <c r="A207" s="193" t="s">
        <v>176</v>
      </c>
      <c r="B207" s="194"/>
      <c r="C207" s="38"/>
      <c r="D207" s="38"/>
      <c r="E207" s="38"/>
      <c r="F207" s="38"/>
      <c r="G207" s="39"/>
    </row>
    <row r="208" ht="15.75" customHeight="1">
      <c r="A208" s="47"/>
      <c r="G208" s="14"/>
    </row>
    <row r="209" ht="15.75" customHeight="1">
      <c r="A209" s="85"/>
      <c r="G209" s="14"/>
    </row>
    <row r="210" ht="15.75" customHeight="1">
      <c r="A210" s="85"/>
      <c r="G210" s="14"/>
    </row>
    <row r="211" ht="15.75" customHeight="1">
      <c r="A211" s="85"/>
      <c r="G211" s="14"/>
    </row>
    <row r="212" ht="15.75" customHeight="1">
      <c r="A212" s="85"/>
      <c r="G212" s="14"/>
    </row>
    <row r="213" ht="15.75" customHeight="1">
      <c r="A213" s="85"/>
      <c r="G213" s="14"/>
    </row>
    <row r="214" ht="15.75" customHeight="1">
      <c r="A214" s="85"/>
      <c r="G214" s="14"/>
    </row>
    <row r="215" ht="15.75" customHeight="1">
      <c r="A215" s="85"/>
      <c r="G215" s="14"/>
    </row>
    <row r="216" ht="15.75" customHeight="1">
      <c r="A216" s="85"/>
      <c r="G216" s="14"/>
    </row>
    <row r="217" ht="15.75" customHeight="1">
      <c r="A217" s="85"/>
      <c r="G217" s="14"/>
    </row>
    <row r="218" ht="15.75" customHeight="1">
      <c r="A218" s="85"/>
      <c r="G218" s="14"/>
    </row>
    <row r="219" ht="15.75" customHeight="1">
      <c r="A219" s="85"/>
      <c r="G219" s="14"/>
    </row>
    <row r="220" ht="15.75" customHeight="1">
      <c r="A220" s="85"/>
      <c r="G220" s="14"/>
    </row>
    <row r="221" ht="15.75" customHeight="1">
      <c r="A221" s="85"/>
      <c r="G221" s="14"/>
    </row>
    <row r="222" ht="15.75" customHeight="1">
      <c r="A222" s="85"/>
      <c r="G222" s="14"/>
    </row>
    <row r="223" ht="15.75" customHeight="1">
      <c r="A223" s="85"/>
      <c r="G223" s="14"/>
    </row>
    <row r="224" ht="15.75" customHeight="1">
      <c r="A224" s="85"/>
      <c r="G224" s="14"/>
      <c r="I224" s="195" t="s">
        <v>177</v>
      </c>
    </row>
    <row r="225" ht="15.75" customHeight="1">
      <c r="A225" s="85"/>
      <c r="G225" s="14"/>
    </row>
    <row r="226" ht="15.75" customHeight="1">
      <c r="A226" s="85"/>
      <c r="G226" s="14"/>
    </row>
    <row r="227">
      <c r="A227" s="196" t="s">
        <v>178</v>
      </c>
      <c r="B227" s="197"/>
      <c r="C227" s="197"/>
      <c r="D227" s="197"/>
      <c r="E227" s="197"/>
      <c r="F227" s="197"/>
      <c r="G227" s="198"/>
    </row>
    <row r="228">
      <c r="A228" s="199" t="s">
        <v>179</v>
      </c>
      <c r="B228" s="200"/>
      <c r="C228" s="197"/>
      <c r="D228" s="197"/>
      <c r="E228" s="197"/>
      <c r="F228" s="197"/>
      <c r="G228" s="198"/>
    </row>
    <row r="229">
      <c r="A229" s="199" t="s">
        <v>180</v>
      </c>
      <c r="B229" s="200"/>
      <c r="C229" s="197"/>
      <c r="D229" s="197"/>
      <c r="E229" s="197"/>
      <c r="F229" s="197"/>
      <c r="G229" s="198"/>
    </row>
    <row r="230">
      <c r="A230" s="199" t="s">
        <v>181</v>
      </c>
      <c r="B230" s="200"/>
      <c r="C230" s="197"/>
      <c r="D230" s="197"/>
      <c r="E230" s="197"/>
      <c r="F230" s="197"/>
      <c r="G230" s="198"/>
    </row>
    <row r="231">
      <c r="A231" s="199" t="s">
        <v>182</v>
      </c>
      <c r="B231" s="200"/>
      <c r="C231" s="197"/>
      <c r="D231" s="197"/>
      <c r="E231" s="197"/>
      <c r="F231" s="197"/>
      <c r="G231" s="198"/>
    </row>
    <row r="232">
      <c r="A232" s="201" t="s">
        <v>183</v>
      </c>
      <c r="B232" s="87"/>
      <c r="C232" s="87"/>
      <c r="D232" s="87"/>
      <c r="E232" s="87"/>
      <c r="F232" s="87"/>
      <c r="G232" s="88"/>
    </row>
    <row r="233">
      <c r="A233" s="202" t="s">
        <v>184</v>
      </c>
      <c r="B233" s="87"/>
      <c r="C233" s="87"/>
      <c r="D233" s="87"/>
      <c r="E233" s="87"/>
      <c r="F233" s="87"/>
      <c r="G233" s="88"/>
    </row>
    <row r="234" ht="32.25" customHeight="1">
      <c r="A234" s="47"/>
      <c r="G234" s="14"/>
    </row>
    <row r="235">
      <c r="A235" s="203" t="s">
        <v>185</v>
      </c>
      <c r="B235" s="18"/>
      <c r="C235" s="18"/>
      <c r="D235" s="18"/>
      <c r="E235" s="18"/>
      <c r="F235" s="18"/>
      <c r="G235" s="19"/>
    </row>
    <row r="236" ht="18.0" customHeight="1">
      <c r="A236" s="204" t="s">
        <v>142</v>
      </c>
      <c r="B236" s="205"/>
      <c r="C236" s="206"/>
      <c r="D236" s="207"/>
      <c r="E236" s="207"/>
      <c r="F236" s="207"/>
      <c r="G236" s="208"/>
      <c r="H236" s="209"/>
      <c r="I236" s="209"/>
      <c r="J236" s="209"/>
      <c r="K236" s="209"/>
      <c r="L236" s="209"/>
      <c r="M236" s="209"/>
      <c r="N236" s="209"/>
      <c r="O236" s="209"/>
      <c r="P236" s="209"/>
      <c r="Q236" s="209"/>
      <c r="R236" s="209"/>
      <c r="S236" s="209"/>
      <c r="T236" s="209"/>
      <c r="U236" s="209"/>
      <c r="V236" s="209"/>
      <c r="W236" s="209"/>
      <c r="X236" s="209"/>
      <c r="Y236" s="209"/>
      <c r="Z236" s="209"/>
    </row>
    <row r="237" ht="18.0" customHeight="1">
      <c r="A237" s="210" t="s">
        <v>186</v>
      </c>
      <c r="B237" s="198"/>
      <c r="C237" s="211"/>
      <c r="D237" s="197"/>
      <c r="E237" s="197"/>
      <c r="F237" s="197"/>
      <c r="G237" s="212"/>
      <c r="H237" s="209"/>
      <c r="I237" s="209"/>
      <c r="J237" s="209"/>
      <c r="K237" s="209"/>
      <c r="L237" s="209"/>
      <c r="M237" s="209"/>
      <c r="N237" s="209"/>
      <c r="O237" s="209"/>
      <c r="P237" s="209"/>
      <c r="Q237" s="209"/>
      <c r="R237" s="209"/>
      <c r="S237" s="209"/>
      <c r="T237" s="209"/>
      <c r="U237" s="209"/>
      <c r="V237" s="209"/>
      <c r="W237" s="209"/>
      <c r="X237" s="209"/>
      <c r="Y237" s="209"/>
      <c r="Z237" s="209"/>
    </row>
    <row r="238" ht="18.0" customHeight="1">
      <c r="A238" s="213" t="s">
        <v>187</v>
      </c>
      <c r="B238" s="214">
        <v>1.0</v>
      </c>
      <c r="C238" s="198"/>
      <c r="D238" s="214">
        <v>2.0</v>
      </c>
      <c r="E238" s="198"/>
      <c r="F238" s="214">
        <v>3.0</v>
      </c>
      <c r="G238" s="212"/>
      <c r="H238" s="209"/>
      <c r="I238" s="209"/>
      <c r="J238" s="209"/>
      <c r="K238" s="209"/>
      <c r="L238" s="209"/>
      <c r="M238" s="209"/>
      <c r="N238" s="209"/>
      <c r="O238" s="209"/>
      <c r="P238" s="209"/>
      <c r="Q238" s="209"/>
      <c r="R238" s="209"/>
      <c r="S238" s="209"/>
      <c r="T238" s="209"/>
      <c r="U238" s="209"/>
      <c r="V238" s="209"/>
      <c r="W238" s="209"/>
      <c r="X238" s="209"/>
      <c r="Y238" s="209"/>
      <c r="Z238" s="209"/>
    </row>
    <row r="239" ht="18.0" customHeight="1">
      <c r="A239" s="215" t="s">
        <v>188</v>
      </c>
      <c r="B239" s="216"/>
      <c r="C239" s="198"/>
      <c r="D239" s="216"/>
      <c r="E239" s="198"/>
      <c r="F239" s="216"/>
      <c r="G239" s="212"/>
      <c r="H239" s="209"/>
      <c r="I239" s="209"/>
      <c r="J239" s="209"/>
      <c r="K239" s="209"/>
      <c r="L239" s="209"/>
      <c r="M239" s="209"/>
      <c r="N239" s="209"/>
      <c r="O239" s="209"/>
      <c r="P239" s="209"/>
      <c r="Q239" s="209"/>
      <c r="R239" s="209"/>
      <c r="S239" s="209"/>
      <c r="T239" s="209"/>
      <c r="U239" s="209"/>
      <c r="V239" s="209"/>
      <c r="W239" s="209"/>
      <c r="X239" s="209"/>
      <c r="Y239" s="209"/>
      <c r="Z239" s="209"/>
    </row>
    <row r="240" ht="18.0" customHeight="1">
      <c r="A240" s="215" t="s">
        <v>189</v>
      </c>
      <c r="B240" s="216"/>
      <c r="C240" s="198"/>
      <c r="D240" s="216"/>
      <c r="E240" s="198"/>
      <c r="F240" s="216"/>
      <c r="G240" s="212"/>
      <c r="H240" s="209"/>
      <c r="I240" s="209"/>
      <c r="J240" s="209"/>
      <c r="K240" s="209"/>
      <c r="L240" s="209"/>
      <c r="M240" s="209"/>
      <c r="N240" s="209"/>
      <c r="O240" s="209"/>
      <c r="P240" s="209"/>
      <c r="Q240" s="209"/>
      <c r="R240" s="209"/>
      <c r="S240" s="209"/>
      <c r="T240" s="209"/>
      <c r="U240" s="209"/>
      <c r="V240" s="209"/>
      <c r="W240" s="209"/>
      <c r="X240" s="209"/>
      <c r="Y240" s="209"/>
      <c r="Z240" s="209"/>
    </row>
    <row r="241" ht="18.0" customHeight="1">
      <c r="A241" s="215" t="s">
        <v>190</v>
      </c>
      <c r="B241" s="216"/>
      <c r="C241" s="198"/>
      <c r="D241" s="216"/>
      <c r="E241" s="198"/>
      <c r="F241" s="216"/>
      <c r="G241" s="212"/>
      <c r="H241" s="209"/>
      <c r="I241" s="209"/>
      <c r="J241" s="209"/>
      <c r="K241" s="209"/>
      <c r="L241" s="209"/>
      <c r="M241" s="209"/>
      <c r="N241" s="209"/>
      <c r="O241" s="209"/>
      <c r="P241" s="209"/>
      <c r="Q241" s="209"/>
      <c r="R241" s="209"/>
      <c r="S241" s="209"/>
      <c r="T241" s="209"/>
      <c r="U241" s="209"/>
      <c r="V241" s="209"/>
      <c r="W241" s="209"/>
      <c r="X241" s="209"/>
      <c r="Y241" s="209"/>
      <c r="Z241" s="209"/>
    </row>
    <row r="242" ht="18.0" customHeight="1">
      <c r="A242" s="215" t="s">
        <v>166</v>
      </c>
      <c r="B242" s="216"/>
      <c r="C242" s="198"/>
      <c r="D242" s="216"/>
      <c r="E242" s="198"/>
      <c r="F242" s="216"/>
      <c r="G242" s="212"/>
      <c r="H242" s="209"/>
      <c r="I242" s="209"/>
      <c r="J242" s="209"/>
      <c r="K242" s="209"/>
      <c r="L242" s="209"/>
      <c r="M242" s="209"/>
      <c r="N242" s="209"/>
      <c r="O242" s="209"/>
      <c r="P242" s="209"/>
      <c r="Q242" s="209"/>
      <c r="R242" s="209"/>
      <c r="S242" s="209"/>
      <c r="T242" s="209"/>
      <c r="U242" s="209"/>
      <c r="V242" s="209"/>
      <c r="W242" s="209"/>
      <c r="X242" s="209"/>
      <c r="Y242" s="209"/>
      <c r="Z242" s="209"/>
    </row>
    <row r="243" ht="18.0" customHeight="1">
      <c r="A243" s="215" t="s">
        <v>190</v>
      </c>
      <c r="B243" s="216"/>
      <c r="C243" s="198"/>
      <c r="D243" s="216"/>
      <c r="E243" s="198"/>
      <c r="F243" s="216"/>
      <c r="G243" s="212"/>
      <c r="H243" s="209"/>
      <c r="I243" s="209"/>
      <c r="J243" s="209"/>
      <c r="K243" s="209"/>
      <c r="L243" s="209"/>
      <c r="M243" s="209"/>
      <c r="N243" s="209"/>
      <c r="O243" s="209"/>
      <c r="P243" s="209"/>
      <c r="Q243" s="209"/>
      <c r="R243" s="209"/>
      <c r="S243" s="209"/>
      <c r="T243" s="209"/>
      <c r="U243" s="209"/>
      <c r="V243" s="209"/>
      <c r="W243" s="209"/>
      <c r="X243" s="209"/>
      <c r="Y243" s="209"/>
      <c r="Z243" s="209"/>
    </row>
    <row r="244" ht="18.0" customHeight="1">
      <c r="A244" s="215" t="s">
        <v>191</v>
      </c>
      <c r="B244" s="216"/>
      <c r="C244" s="198"/>
      <c r="D244" s="216"/>
      <c r="E244" s="198"/>
      <c r="F244" s="216"/>
      <c r="G244" s="212"/>
      <c r="H244" s="209"/>
      <c r="I244" s="209"/>
      <c r="J244" s="209"/>
      <c r="K244" s="209"/>
      <c r="L244" s="209"/>
      <c r="M244" s="209"/>
      <c r="N244" s="209"/>
      <c r="O244" s="209"/>
      <c r="P244" s="209"/>
      <c r="Q244" s="209"/>
      <c r="R244" s="209"/>
      <c r="S244" s="209"/>
      <c r="T244" s="209"/>
      <c r="U244" s="209"/>
      <c r="V244" s="209"/>
      <c r="W244" s="209"/>
      <c r="X244" s="209"/>
      <c r="Y244" s="209"/>
      <c r="Z244" s="209"/>
    </row>
    <row r="245" ht="18.0" customHeight="1">
      <c r="A245" s="215" t="s">
        <v>192</v>
      </c>
      <c r="B245" s="216"/>
      <c r="C245" s="198"/>
      <c r="D245" s="216"/>
      <c r="E245" s="198"/>
      <c r="F245" s="216"/>
      <c r="G245" s="212"/>
      <c r="H245" s="209"/>
      <c r="I245" s="209"/>
      <c r="J245" s="209"/>
      <c r="K245" s="209"/>
      <c r="L245" s="209"/>
      <c r="M245" s="209"/>
      <c r="N245" s="209"/>
      <c r="O245" s="209"/>
      <c r="P245" s="209"/>
      <c r="Q245" s="209"/>
      <c r="R245" s="209"/>
      <c r="S245" s="209"/>
      <c r="T245" s="209"/>
      <c r="U245" s="209"/>
      <c r="V245" s="209"/>
      <c r="W245" s="209"/>
      <c r="X245" s="209"/>
      <c r="Y245" s="209"/>
      <c r="Z245" s="209"/>
    </row>
    <row r="246" ht="18.0" customHeight="1">
      <c r="A246" s="215" t="s">
        <v>193</v>
      </c>
      <c r="B246" s="216"/>
      <c r="C246" s="198"/>
      <c r="D246" s="216"/>
      <c r="E246" s="198"/>
      <c r="F246" s="216"/>
      <c r="G246" s="212"/>
      <c r="H246" s="209"/>
      <c r="I246" s="209"/>
      <c r="J246" s="209"/>
      <c r="K246" s="209"/>
      <c r="L246" s="209"/>
      <c r="M246" s="209"/>
      <c r="N246" s="209"/>
      <c r="O246" s="209"/>
      <c r="P246" s="209"/>
      <c r="Q246" s="209"/>
      <c r="R246" s="209"/>
      <c r="S246" s="209"/>
      <c r="T246" s="209"/>
      <c r="U246" s="209"/>
      <c r="V246" s="209"/>
      <c r="W246" s="209"/>
      <c r="X246" s="209"/>
      <c r="Y246" s="209"/>
      <c r="Z246" s="209"/>
    </row>
    <row r="247" ht="18.0" customHeight="1">
      <c r="A247" s="215" t="s">
        <v>194</v>
      </c>
      <c r="B247" s="216"/>
      <c r="C247" s="198"/>
      <c r="D247" s="216"/>
      <c r="E247" s="198"/>
      <c r="F247" s="216"/>
      <c r="G247" s="212"/>
      <c r="H247" s="209"/>
      <c r="I247" s="209"/>
      <c r="J247" s="209"/>
      <c r="K247" s="209"/>
      <c r="L247" s="209"/>
      <c r="M247" s="209"/>
      <c r="N247" s="209"/>
      <c r="O247" s="209"/>
      <c r="P247" s="209"/>
      <c r="Q247" s="209"/>
      <c r="R247" s="209"/>
      <c r="S247" s="209"/>
      <c r="T247" s="209"/>
      <c r="U247" s="209"/>
      <c r="V247" s="209"/>
      <c r="W247" s="209"/>
      <c r="X247" s="209"/>
      <c r="Y247" s="209"/>
      <c r="Z247" s="209"/>
    </row>
    <row r="248" ht="18.0" customHeight="1">
      <c r="A248" s="215" t="s">
        <v>195</v>
      </c>
      <c r="B248" s="216"/>
      <c r="C248" s="198"/>
      <c r="D248" s="216"/>
      <c r="E248" s="198"/>
      <c r="F248" s="216"/>
      <c r="G248" s="212"/>
      <c r="H248" s="209"/>
      <c r="I248" s="209"/>
      <c r="J248" s="209"/>
      <c r="K248" s="209"/>
      <c r="L248" s="209"/>
      <c r="M248" s="209"/>
      <c r="N248" s="209"/>
      <c r="O248" s="209"/>
      <c r="P248" s="209"/>
      <c r="Q248" s="209"/>
      <c r="R248" s="209"/>
      <c r="S248" s="209"/>
      <c r="T248" s="209"/>
      <c r="U248" s="209"/>
      <c r="V248" s="209"/>
      <c r="W248" s="209"/>
      <c r="X248" s="209"/>
      <c r="Y248" s="209"/>
      <c r="Z248" s="209"/>
    </row>
    <row r="249" ht="18.0" customHeight="1">
      <c r="A249" s="215" t="s">
        <v>196</v>
      </c>
      <c r="B249" s="216"/>
      <c r="C249" s="198"/>
      <c r="D249" s="216"/>
      <c r="E249" s="198"/>
      <c r="F249" s="216"/>
      <c r="G249" s="212"/>
      <c r="H249" s="209"/>
      <c r="I249" s="209"/>
      <c r="J249" s="209"/>
      <c r="K249" s="209"/>
      <c r="L249" s="209"/>
      <c r="M249" s="209"/>
      <c r="N249" s="209"/>
      <c r="O249" s="209"/>
      <c r="P249" s="209"/>
      <c r="Q249" s="209"/>
      <c r="R249" s="209"/>
      <c r="S249" s="209"/>
      <c r="T249" s="209"/>
      <c r="U249" s="209"/>
      <c r="V249" s="209"/>
      <c r="W249" s="209"/>
      <c r="X249" s="209"/>
      <c r="Y249" s="209"/>
      <c r="Z249" s="209"/>
    </row>
    <row r="250">
      <c r="A250" s="217" t="s">
        <v>197</v>
      </c>
      <c r="B250" s="38"/>
      <c r="C250" s="38"/>
      <c r="D250" s="38"/>
      <c r="E250" s="38"/>
      <c r="F250" s="38"/>
      <c r="G250" s="39"/>
    </row>
    <row r="251" ht="42.75" customHeight="1">
      <c r="A251" s="218"/>
      <c r="G251" s="14"/>
    </row>
    <row r="252" ht="15.75" customHeight="1">
      <c r="A252" s="219" t="s">
        <v>198</v>
      </c>
      <c r="B252" s="220" t="s">
        <v>199</v>
      </c>
      <c r="C252" s="18"/>
      <c r="D252" s="18"/>
      <c r="E252" s="18"/>
      <c r="F252" s="18"/>
      <c r="G252" s="19"/>
    </row>
    <row r="253" ht="15.75" customHeight="1">
      <c r="A253" s="47"/>
      <c r="G253" s="14"/>
    </row>
    <row r="254" ht="15.75" customHeight="1">
      <c r="A254" s="221" t="s">
        <v>200</v>
      </c>
      <c r="B254" s="222" t="s">
        <v>201</v>
      </c>
      <c r="C254" s="38"/>
      <c r="D254" s="38"/>
      <c r="E254" s="38"/>
      <c r="F254" s="38"/>
      <c r="G254" s="39"/>
    </row>
    <row r="255">
      <c r="A255" s="223"/>
      <c r="B255" s="38"/>
      <c r="C255" s="38"/>
      <c r="D255" s="38"/>
      <c r="E255" s="38"/>
      <c r="F255" s="38"/>
      <c r="G255" s="39"/>
    </row>
    <row r="256" ht="15.75" customHeight="1">
      <c r="A256" s="224" t="s">
        <v>202</v>
      </c>
      <c r="B256" s="80"/>
      <c r="C256" s="80"/>
      <c r="D256" s="80"/>
      <c r="E256" s="80"/>
      <c r="F256" s="80"/>
      <c r="G256" s="81"/>
    </row>
    <row r="257">
      <c r="A257" s="225" t="s">
        <v>203</v>
      </c>
      <c r="B257" s="226" t="s">
        <v>204</v>
      </c>
      <c r="C257" s="227" t="s">
        <v>205</v>
      </c>
      <c r="D257" s="228" t="s">
        <v>206</v>
      </c>
      <c r="E257" s="227" t="s">
        <v>207</v>
      </c>
      <c r="F257" s="227" t="s">
        <v>208</v>
      </c>
      <c r="G257" s="229" t="s">
        <v>209</v>
      </c>
    </row>
    <row r="258" ht="15.75" customHeight="1">
      <c r="A258" s="230"/>
      <c r="B258" s="231">
        <v>0.0</v>
      </c>
      <c r="C258" s="232">
        <v>4.0</v>
      </c>
      <c r="D258" s="232" t="s">
        <v>210</v>
      </c>
      <c r="E258" s="232" t="s">
        <v>211</v>
      </c>
      <c r="F258" s="232" t="s">
        <v>212</v>
      </c>
      <c r="G258" s="233">
        <v>300.0</v>
      </c>
    </row>
    <row r="259" ht="15.75" customHeight="1">
      <c r="A259" s="230"/>
      <c r="B259" s="231">
        <v>0.0</v>
      </c>
      <c r="C259" s="232">
        <v>5.0</v>
      </c>
      <c r="D259" s="232" t="s">
        <v>213</v>
      </c>
      <c r="E259" s="232" t="s">
        <v>211</v>
      </c>
      <c r="F259" s="232" t="s">
        <v>214</v>
      </c>
      <c r="G259" s="233">
        <v>375.0</v>
      </c>
    </row>
    <row r="260" ht="15.75" customHeight="1">
      <c r="A260" s="230"/>
      <c r="B260" s="231">
        <v>1.0</v>
      </c>
      <c r="C260" s="232">
        <v>6.0</v>
      </c>
      <c r="D260" s="232" t="s">
        <v>215</v>
      </c>
      <c r="E260" s="232" t="s">
        <v>216</v>
      </c>
      <c r="F260" s="232" t="s">
        <v>217</v>
      </c>
      <c r="G260" s="233">
        <v>450.0</v>
      </c>
    </row>
    <row r="261" ht="15.75" customHeight="1">
      <c r="A261" s="230"/>
      <c r="B261" s="231">
        <v>1.0</v>
      </c>
      <c r="C261" s="232">
        <v>7.0</v>
      </c>
      <c r="D261" s="232" t="s">
        <v>218</v>
      </c>
      <c r="E261" s="232" t="s">
        <v>216</v>
      </c>
      <c r="F261" s="232" t="s">
        <v>219</v>
      </c>
      <c r="G261" s="233">
        <v>525.0</v>
      </c>
    </row>
    <row r="262" ht="15.75" customHeight="1">
      <c r="A262" s="230"/>
      <c r="B262" s="231">
        <v>1.0</v>
      </c>
      <c r="C262" s="232">
        <v>8.0</v>
      </c>
      <c r="D262" s="232" t="s">
        <v>218</v>
      </c>
      <c r="E262" s="232" t="s">
        <v>216</v>
      </c>
      <c r="F262" s="232" t="s">
        <v>219</v>
      </c>
      <c r="G262" s="233">
        <v>600.0</v>
      </c>
    </row>
    <row r="263" ht="15.75" customHeight="1">
      <c r="A263" s="230"/>
      <c r="B263" s="231" t="s">
        <v>220</v>
      </c>
      <c r="C263" s="232">
        <v>9.0</v>
      </c>
      <c r="D263" s="232" t="s">
        <v>221</v>
      </c>
      <c r="E263" s="232" t="s">
        <v>221</v>
      </c>
      <c r="F263" s="232" t="s">
        <v>222</v>
      </c>
      <c r="G263" s="233">
        <v>675.0</v>
      </c>
    </row>
    <row r="264" ht="15.75" customHeight="1">
      <c r="A264" s="230"/>
      <c r="B264" s="231" t="s">
        <v>223</v>
      </c>
      <c r="C264" s="232">
        <v>9.0</v>
      </c>
      <c r="D264" s="232" t="s">
        <v>216</v>
      </c>
      <c r="E264" s="232" t="s">
        <v>224</v>
      </c>
      <c r="F264" s="232" t="s">
        <v>225</v>
      </c>
      <c r="G264" s="233">
        <v>675.0</v>
      </c>
    </row>
    <row r="265" ht="15.75" customHeight="1">
      <c r="A265" s="230"/>
      <c r="B265" s="231" t="s">
        <v>220</v>
      </c>
      <c r="C265" s="232">
        <v>10.0</v>
      </c>
      <c r="D265" s="232">
        <v>1.5</v>
      </c>
      <c r="E265" s="232">
        <v>1.5</v>
      </c>
      <c r="F265" s="232" t="s">
        <v>222</v>
      </c>
      <c r="G265" s="233">
        <v>750.0</v>
      </c>
    </row>
    <row r="266" ht="15.75" customHeight="1">
      <c r="A266" s="230"/>
      <c r="B266" s="231" t="s">
        <v>226</v>
      </c>
      <c r="C266" s="232">
        <v>10.0</v>
      </c>
      <c r="D266" s="232" t="s">
        <v>227</v>
      </c>
      <c r="E266" s="232" t="s">
        <v>228</v>
      </c>
      <c r="F266" s="232" t="s">
        <v>225</v>
      </c>
      <c r="G266" s="233">
        <v>750.0</v>
      </c>
    </row>
    <row r="267" ht="15.75" customHeight="1">
      <c r="A267" s="230"/>
      <c r="B267" s="231">
        <v>3.0</v>
      </c>
      <c r="C267" s="232">
        <v>11.0</v>
      </c>
      <c r="D267" s="232" t="s">
        <v>216</v>
      </c>
      <c r="E267" s="232" t="s">
        <v>229</v>
      </c>
      <c r="F267" s="232" t="s">
        <v>230</v>
      </c>
      <c r="G267" s="233">
        <v>825.0</v>
      </c>
    </row>
    <row r="268" ht="15.75" customHeight="1">
      <c r="A268" s="230"/>
      <c r="B268" s="231">
        <v>3.0</v>
      </c>
      <c r="C268" s="232">
        <v>12.0</v>
      </c>
      <c r="D268" s="232" t="s">
        <v>227</v>
      </c>
      <c r="E268" s="232" t="s">
        <v>229</v>
      </c>
      <c r="F268" s="232" t="s">
        <v>230</v>
      </c>
      <c r="G268" s="233">
        <v>900.0</v>
      </c>
    </row>
    <row r="269" ht="15.75" customHeight="1">
      <c r="A269" s="230"/>
      <c r="B269" s="231">
        <v>3.0</v>
      </c>
      <c r="C269" s="232">
        <v>13.0</v>
      </c>
      <c r="D269" s="232" t="s">
        <v>227</v>
      </c>
      <c r="E269" s="232" t="s">
        <v>229</v>
      </c>
      <c r="F269" s="232" t="s">
        <v>230</v>
      </c>
      <c r="G269" s="233">
        <v>975.0</v>
      </c>
    </row>
    <row r="270" ht="15.75" customHeight="1">
      <c r="A270" s="230"/>
      <c r="B270" s="231">
        <v>3.0</v>
      </c>
      <c r="C270" s="232">
        <v>14.0</v>
      </c>
      <c r="D270" s="232"/>
      <c r="E270" s="232" t="s">
        <v>229</v>
      </c>
      <c r="F270" s="232">
        <v>3.08</v>
      </c>
      <c r="G270" s="233">
        <v>1050.0</v>
      </c>
    </row>
    <row r="271" ht="15.75" customHeight="1">
      <c r="A271" s="234"/>
      <c r="B271" s="235">
        <v>3.0</v>
      </c>
      <c r="C271" s="236">
        <v>15.0</v>
      </c>
      <c r="D271" s="236"/>
      <c r="E271" s="236" t="s">
        <v>229</v>
      </c>
      <c r="F271" s="236">
        <v>3.08</v>
      </c>
      <c r="G271" s="237">
        <v>1125.0</v>
      </c>
    </row>
    <row r="272" ht="15.75" customHeight="1">
      <c r="A272" s="47"/>
      <c r="G272" s="14"/>
    </row>
    <row r="273" ht="15.75" customHeight="1">
      <c r="A273" s="221" t="s">
        <v>231</v>
      </c>
      <c r="B273" s="222" t="s">
        <v>201</v>
      </c>
      <c r="C273" s="38"/>
      <c r="D273" s="38"/>
      <c r="E273" s="38"/>
      <c r="F273" s="38"/>
      <c r="G273" s="39"/>
    </row>
    <row r="274">
      <c r="A274" s="223" t="s">
        <v>232</v>
      </c>
      <c r="B274" s="38"/>
      <c r="C274" s="38"/>
      <c r="D274" s="38"/>
      <c r="E274" s="38"/>
      <c r="F274" s="38"/>
      <c r="G274" s="39"/>
    </row>
    <row r="275" ht="15.75" customHeight="1">
      <c r="A275" s="238" t="s">
        <v>233</v>
      </c>
      <c r="B275" s="80"/>
      <c r="C275" s="80"/>
      <c r="D275" s="80"/>
      <c r="E275" s="80"/>
      <c r="F275" s="80"/>
      <c r="G275" s="81"/>
    </row>
    <row r="276" ht="15.75" customHeight="1">
      <c r="A276" s="239" t="s">
        <v>234</v>
      </c>
      <c r="B276" s="240" t="s">
        <v>235</v>
      </c>
      <c r="C276" s="241" t="s">
        <v>204</v>
      </c>
      <c r="D276" s="242" t="s">
        <v>236</v>
      </c>
      <c r="E276" s="167"/>
      <c r="F276" s="243"/>
      <c r="G276" s="244" t="s">
        <v>237</v>
      </c>
    </row>
    <row r="277" ht="15.75" customHeight="1">
      <c r="A277" s="245"/>
      <c r="B277" s="246"/>
      <c r="C277" s="247">
        <v>0.0</v>
      </c>
      <c r="D277" s="248" t="s">
        <v>238</v>
      </c>
      <c r="E277" s="38"/>
      <c r="F277" s="36"/>
      <c r="G277" s="249">
        <v>0.8</v>
      </c>
    </row>
    <row r="278" ht="15.75" customHeight="1">
      <c r="A278" s="245"/>
      <c r="B278" s="246"/>
      <c r="C278" s="247">
        <v>1.0</v>
      </c>
      <c r="D278" s="248" t="s">
        <v>238</v>
      </c>
      <c r="E278" s="38"/>
      <c r="F278" s="36"/>
      <c r="G278" s="249">
        <v>0.8</v>
      </c>
    </row>
    <row r="279" ht="15.75" customHeight="1">
      <c r="A279" s="245"/>
      <c r="B279" s="246"/>
      <c r="C279" s="247" t="s">
        <v>239</v>
      </c>
      <c r="D279" s="248" t="s">
        <v>240</v>
      </c>
      <c r="E279" s="38"/>
      <c r="F279" s="36"/>
      <c r="G279" s="249">
        <v>0.8</v>
      </c>
    </row>
    <row r="280" ht="15.75" customHeight="1">
      <c r="A280" s="245"/>
      <c r="B280" s="246"/>
      <c r="C280" s="247" t="s">
        <v>241</v>
      </c>
      <c r="D280" s="248" t="s">
        <v>242</v>
      </c>
      <c r="E280" s="38"/>
      <c r="F280" s="36"/>
      <c r="G280" s="249">
        <v>0.9</v>
      </c>
    </row>
    <row r="281" ht="15.75" customHeight="1">
      <c r="A281" s="245"/>
      <c r="B281" s="246"/>
      <c r="C281" s="247">
        <v>3.0</v>
      </c>
      <c r="D281" s="248" t="s">
        <v>243</v>
      </c>
      <c r="E281" s="38"/>
      <c r="F281" s="36"/>
      <c r="G281" s="249">
        <v>1.0</v>
      </c>
    </row>
    <row r="282" ht="15.75" customHeight="1">
      <c r="A282" s="250"/>
      <c r="B282" s="251"/>
      <c r="C282" s="252">
        <v>3.0</v>
      </c>
      <c r="D282" s="253" t="s">
        <v>244</v>
      </c>
      <c r="E282" s="93"/>
      <c r="F282" s="97"/>
      <c r="G282" s="254">
        <v>1.8</v>
      </c>
    </row>
    <row r="283">
      <c r="A283" s="201" t="s">
        <v>183</v>
      </c>
      <c r="B283" s="87"/>
      <c r="C283" s="87"/>
      <c r="D283" s="87"/>
      <c r="E283" s="87"/>
      <c r="F283" s="87"/>
      <c r="G283" s="88"/>
    </row>
    <row r="284">
      <c r="A284" s="202" t="s">
        <v>245</v>
      </c>
      <c r="B284" s="87"/>
      <c r="C284" s="87"/>
      <c r="D284" s="87"/>
      <c r="E284" s="87"/>
      <c r="F284" s="87"/>
      <c r="G284" s="88"/>
    </row>
    <row r="285" ht="36.0" customHeight="1">
      <c r="A285" s="255"/>
      <c r="G285" s="14"/>
    </row>
    <row r="286">
      <c r="A286" s="219" t="s">
        <v>246</v>
      </c>
      <c r="B286" s="220" t="s">
        <v>247</v>
      </c>
      <c r="C286" s="18"/>
      <c r="D286" s="18"/>
      <c r="E286" s="18"/>
      <c r="F286" s="18"/>
      <c r="G286" s="19"/>
    </row>
    <row r="287" ht="15.75" customHeight="1">
      <c r="A287" s="47"/>
      <c r="G287" s="14"/>
    </row>
    <row r="288" ht="15.75" customHeight="1">
      <c r="A288" s="221" t="s">
        <v>248</v>
      </c>
      <c r="B288" s="222" t="s">
        <v>249</v>
      </c>
      <c r="C288" s="38"/>
      <c r="D288" s="38"/>
      <c r="E288" s="38"/>
      <c r="F288" s="38"/>
      <c r="G288" s="39"/>
    </row>
    <row r="289" ht="15.75" customHeight="1">
      <c r="A289" s="256"/>
      <c r="B289" s="38"/>
      <c r="C289" s="38"/>
      <c r="D289" s="38"/>
      <c r="E289" s="38"/>
      <c r="F289" s="38"/>
      <c r="G289" s="39"/>
    </row>
    <row r="290" ht="15.75" customHeight="1">
      <c r="A290" s="257" t="s">
        <v>142</v>
      </c>
      <c r="B290" s="258" t="s">
        <v>250</v>
      </c>
      <c r="C290" s="259" t="s">
        <v>251</v>
      </c>
      <c r="D290" s="7"/>
      <c r="E290" s="260"/>
      <c r="F290" s="258" t="s">
        <v>252</v>
      </c>
      <c r="G290" s="261" t="s">
        <v>253</v>
      </c>
    </row>
    <row r="291" ht="15.75" customHeight="1">
      <c r="A291" s="262">
        <v>2.0</v>
      </c>
      <c r="B291" s="263" t="s">
        <v>254</v>
      </c>
      <c r="C291" s="248" t="s">
        <v>255</v>
      </c>
      <c r="D291" s="38"/>
      <c r="E291" s="36"/>
      <c r="F291" s="264" t="s">
        <v>256</v>
      </c>
      <c r="G291" s="265" t="s">
        <v>256</v>
      </c>
    </row>
    <row r="292" ht="15.75" customHeight="1">
      <c r="A292" s="76"/>
      <c r="B292" s="263" t="s">
        <v>257</v>
      </c>
      <c r="C292" s="248" t="s">
        <v>258</v>
      </c>
      <c r="D292" s="38"/>
      <c r="E292" s="36"/>
      <c r="F292" s="129"/>
      <c r="G292" s="145"/>
    </row>
    <row r="293">
      <c r="A293" s="266" t="s">
        <v>259</v>
      </c>
      <c r="B293" s="38"/>
      <c r="C293" s="38"/>
      <c r="D293" s="38"/>
      <c r="E293" s="38"/>
      <c r="F293" s="38"/>
      <c r="G293" s="39"/>
    </row>
    <row r="294" ht="15.75" customHeight="1">
      <c r="A294" s="262">
        <v>3.0</v>
      </c>
      <c r="B294" s="263" t="s">
        <v>254</v>
      </c>
      <c r="C294" s="248" t="s">
        <v>260</v>
      </c>
      <c r="D294" s="38"/>
      <c r="E294" s="36"/>
      <c r="F294" s="267" t="s">
        <v>256</v>
      </c>
      <c r="G294" s="268" t="s">
        <v>256</v>
      </c>
    </row>
    <row r="295" ht="15.75" customHeight="1">
      <c r="A295" s="76"/>
      <c r="B295" s="263" t="s">
        <v>257</v>
      </c>
      <c r="C295" s="248" t="s">
        <v>258</v>
      </c>
      <c r="D295" s="38"/>
      <c r="E295" s="36"/>
      <c r="F295" s="129"/>
      <c r="G295" s="141"/>
    </row>
    <row r="296" ht="15.75" customHeight="1">
      <c r="A296" s="262">
        <v>4.0</v>
      </c>
      <c r="B296" s="263" t="s">
        <v>254</v>
      </c>
      <c r="C296" s="248" t="s">
        <v>261</v>
      </c>
      <c r="D296" s="38"/>
      <c r="E296" s="36"/>
      <c r="F296" s="263">
        <v>2.5</v>
      </c>
      <c r="G296" s="141"/>
    </row>
    <row r="297" ht="15.75" customHeight="1">
      <c r="A297" s="76"/>
      <c r="B297" s="263" t="s">
        <v>257</v>
      </c>
      <c r="C297" s="248" t="s">
        <v>262</v>
      </c>
      <c r="D297" s="38"/>
      <c r="E297" s="36"/>
      <c r="F297" s="263">
        <v>2.7</v>
      </c>
      <c r="G297" s="141"/>
    </row>
    <row r="298" ht="15.75" customHeight="1">
      <c r="A298" s="262">
        <v>6.0</v>
      </c>
      <c r="B298" s="269" t="s">
        <v>257</v>
      </c>
      <c r="C298" s="248" t="s">
        <v>263</v>
      </c>
      <c r="D298" s="38"/>
      <c r="E298" s="36"/>
      <c r="F298" s="263">
        <v>2.7</v>
      </c>
      <c r="G298" s="141"/>
    </row>
    <row r="299" ht="15.75" customHeight="1">
      <c r="A299" s="76"/>
      <c r="B299" s="129"/>
      <c r="C299" s="248" t="s">
        <v>264</v>
      </c>
      <c r="D299" s="38"/>
      <c r="E299" s="36"/>
      <c r="F299" s="263">
        <v>3.5</v>
      </c>
      <c r="G299" s="145"/>
    </row>
    <row r="300" ht="15.75" customHeight="1">
      <c r="A300" s="270">
        <v>8.0</v>
      </c>
      <c r="B300" s="271" t="s">
        <v>257</v>
      </c>
      <c r="C300" s="248" t="s">
        <v>265</v>
      </c>
      <c r="D300" s="38"/>
      <c r="E300" s="36"/>
      <c r="F300" s="272">
        <v>3.0</v>
      </c>
      <c r="G300" s="273">
        <v>5.0</v>
      </c>
    </row>
    <row r="301" ht="30.0" customHeight="1">
      <c r="A301" s="274"/>
      <c r="B301" s="80"/>
      <c r="C301" s="80"/>
      <c r="D301" s="80"/>
      <c r="E301" s="80"/>
      <c r="F301" s="80"/>
      <c r="G301" s="81"/>
    </row>
    <row r="302">
      <c r="A302" s="275" t="s">
        <v>266</v>
      </c>
      <c r="B302" s="7"/>
      <c r="C302" s="7"/>
      <c r="D302" s="7"/>
      <c r="E302" s="7"/>
      <c r="F302" s="7"/>
      <c r="G302" s="8"/>
      <c r="I302" s="276" t="s">
        <v>267</v>
      </c>
      <c r="J302" s="277"/>
      <c r="K302" s="277"/>
      <c r="L302" s="278"/>
      <c r="M302" s="279" t="s">
        <v>268</v>
      </c>
      <c r="N302" s="277"/>
      <c r="O302" s="277"/>
      <c r="P302" s="280"/>
    </row>
    <row r="303" ht="25.5" customHeight="1">
      <c r="A303" s="281" t="s">
        <v>269</v>
      </c>
      <c r="B303" s="282" t="s">
        <v>270</v>
      </c>
      <c r="C303" s="282" t="s">
        <v>271</v>
      </c>
      <c r="D303" s="271" t="s">
        <v>252</v>
      </c>
      <c r="E303" s="283" t="s">
        <v>253</v>
      </c>
      <c r="F303" s="284" t="s">
        <v>272</v>
      </c>
      <c r="G303" s="285" t="s">
        <v>273</v>
      </c>
      <c r="I303" s="286" t="s">
        <v>274</v>
      </c>
      <c r="K303" s="287" t="s">
        <v>275</v>
      </c>
      <c r="L303" s="288"/>
      <c r="M303" s="289" t="s">
        <v>274</v>
      </c>
      <c r="O303" s="287" t="s">
        <v>275</v>
      </c>
      <c r="P303" s="14"/>
    </row>
    <row r="304" ht="15.75" customHeight="1">
      <c r="A304" s="290" t="s">
        <v>276</v>
      </c>
      <c r="B304" s="291">
        <v>1.5</v>
      </c>
      <c r="C304" s="291">
        <v>1.5</v>
      </c>
      <c r="D304" s="291">
        <v>2.5</v>
      </c>
      <c r="E304" s="292">
        <v>0.0</v>
      </c>
      <c r="F304" s="293">
        <f>B304*C304</f>
        <v>2.25</v>
      </c>
      <c r="G304" s="294">
        <v>2.5</v>
      </c>
      <c r="I304" s="295" t="str">
        <f>IF(F304&gt;=D304,"CUMPLE","NO CUMPLE")</f>
        <v>NO CUMPLE</v>
      </c>
      <c r="J304" s="24"/>
      <c r="K304" s="296" t="str">
        <f>IF(D304&lt;=F304,"CUMPLE","NO CUMPLE")</f>
        <v>NO CUMPLE</v>
      </c>
      <c r="L304" s="297"/>
      <c r="M304" s="298" t="str">
        <f>IF(G304&gt;=D304,"CUMPLE","NO CUMPLE")</f>
        <v>CUMPLE</v>
      </c>
      <c r="N304" s="24"/>
      <c r="O304" s="296" t="str">
        <f>IF(G304&lt;=E304,"CUMPLE","NO CUMPLE")</f>
        <v>NO CUMPLE</v>
      </c>
      <c r="P304" s="25"/>
    </row>
    <row r="305">
      <c r="A305" s="183"/>
      <c r="G305" s="14"/>
    </row>
    <row r="306">
      <c r="A306" s="221" t="s">
        <v>277</v>
      </c>
      <c r="B306" s="299" t="s">
        <v>278</v>
      </c>
      <c r="C306" s="80"/>
      <c r="D306" s="80"/>
      <c r="E306" s="80"/>
      <c r="F306" s="80"/>
      <c r="G306" s="81"/>
    </row>
    <row r="307">
      <c r="A307" s="300" t="s">
        <v>186</v>
      </c>
      <c r="B307" s="301" t="s">
        <v>279</v>
      </c>
      <c r="C307" s="38"/>
      <c r="D307" s="38"/>
      <c r="E307" s="36"/>
      <c r="F307" s="302" t="s">
        <v>280</v>
      </c>
      <c r="G307" s="8"/>
    </row>
    <row r="308">
      <c r="A308" s="270">
        <v>0.0</v>
      </c>
      <c r="B308" s="248">
        <v>1.5</v>
      </c>
      <c r="C308" s="38"/>
      <c r="D308" s="38"/>
      <c r="E308" s="36"/>
      <c r="F308" s="303"/>
      <c r="G308" s="39"/>
    </row>
    <row r="309">
      <c r="A309" s="270">
        <v>1.0</v>
      </c>
      <c r="B309" s="248">
        <v>1.5</v>
      </c>
      <c r="C309" s="38"/>
      <c r="D309" s="38"/>
      <c r="E309" s="36"/>
      <c r="F309" s="303"/>
      <c r="G309" s="39"/>
    </row>
    <row r="310">
      <c r="A310" s="270">
        <v>2.0</v>
      </c>
      <c r="B310" s="248">
        <v>1.5</v>
      </c>
      <c r="C310" s="38"/>
      <c r="D310" s="38"/>
      <c r="E310" s="36"/>
      <c r="F310" s="303"/>
      <c r="G310" s="39"/>
    </row>
    <row r="311" ht="15.75" customHeight="1">
      <c r="A311" s="270">
        <v>3.0</v>
      </c>
      <c r="B311" s="248">
        <v>2.3</v>
      </c>
      <c r="C311" s="38"/>
      <c r="D311" s="38"/>
      <c r="E311" s="36"/>
      <c r="F311" s="304"/>
      <c r="G311" s="156"/>
    </row>
    <row r="312">
      <c r="A312" s="305" t="s">
        <v>281</v>
      </c>
      <c r="B312" s="38"/>
      <c r="C312" s="38"/>
      <c r="D312" s="38"/>
      <c r="E312" s="38"/>
      <c r="F312" s="38"/>
      <c r="G312" s="39"/>
    </row>
    <row r="313">
      <c r="A313" s="305" t="s">
        <v>282</v>
      </c>
      <c r="B313" s="38"/>
      <c r="C313" s="38"/>
      <c r="D313" s="38"/>
      <c r="E313" s="38"/>
      <c r="F313" s="38"/>
      <c r="G313" s="39"/>
    </row>
    <row r="314" ht="29.25" customHeight="1">
      <c r="A314" s="306"/>
      <c r="B314" s="80"/>
      <c r="C314" s="80"/>
      <c r="D314" s="80"/>
      <c r="E314" s="80"/>
      <c r="F314" s="80"/>
      <c r="G314" s="81"/>
    </row>
    <row r="315" ht="15.75" customHeight="1">
      <c r="A315" s="307" t="s">
        <v>283</v>
      </c>
      <c r="B315" s="308" t="s">
        <v>284</v>
      </c>
      <c r="C315" s="18"/>
      <c r="D315" s="18"/>
      <c r="E315" s="18"/>
      <c r="F315" s="18"/>
      <c r="G315" s="19"/>
    </row>
    <row r="316" ht="15.75" customHeight="1">
      <c r="A316" s="309"/>
      <c r="B316" s="207"/>
      <c r="C316" s="207"/>
      <c r="D316" s="207"/>
      <c r="E316" s="207"/>
      <c r="F316" s="207"/>
      <c r="G316" s="208"/>
    </row>
    <row r="317" ht="15.75" customHeight="1">
      <c r="A317" s="310" t="s">
        <v>285</v>
      </c>
      <c r="B317" s="311" t="s">
        <v>286</v>
      </c>
      <c r="C317" s="167"/>
      <c r="D317" s="167"/>
      <c r="E317" s="167"/>
      <c r="F317" s="167"/>
      <c r="G317" s="168"/>
    </row>
    <row r="318">
      <c r="A318" s="312" t="s">
        <v>287</v>
      </c>
      <c r="B318" s="87"/>
      <c r="C318" s="87"/>
      <c r="D318" s="87"/>
      <c r="E318" s="87"/>
      <c r="F318" s="87"/>
      <c r="G318" s="88"/>
    </row>
    <row r="319">
      <c r="A319" s="313" t="s">
        <v>288</v>
      </c>
      <c r="B319" s="314" t="s">
        <v>289</v>
      </c>
      <c r="C319" s="36"/>
      <c r="D319" s="315"/>
      <c r="E319" s="38"/>
      <c r="F319" s="38"/>
      <c r="G319" s="39"/>
    </row>
    <row r="320">
      <c r="A320" s="76"/>
      <c r="B320" s="314" t="s">
        <v>290</v>
      </c>
      <c r="C320" s="36"/>
      <c r="D320" s="315"/>
      <c r="E320" s="38"/>
      <c r="F320" s="38"/>
      <c r="G320" s="39"/>
    </row>
    <row r="321">
      <c r="A321" s="316"/>
      <c r="B321" s="80"/>
      <c r="C321" s="80"/>
      <c r="D321" s="80"/>
      <c r="E321" s="80"/>
      <c r="F321" s="80"/>
      <c r="G321" s="81"/>
    </row>
    <row r="322">
      <c r="A322" s="238" t="s">
        <v>291</v>
      </c>
      <c r="B322" s="80"/>
      <c r="C322" s="80"/>
      <c r="D322" s="80"/>
      <c r="E322" s="80"/>
      <c r="F322" s="80"/>
      <c r="G322" s="81"/>
    </row>
    <row r="323">
      <c r="A323" s="317" t="s">
        <v>292</v>
      </c>
      <c r="B323" s="318" t="s">
        <v>293</v>
      </c>
      <c r="C323" s="319" t="s">
        <v>294</v>
      </c>
      <c r="D323" s="320" t="s">
        <v>295</v>
      </c>
      <c r="E323" s="243"/>
      <c r="F323" s="321" t="s">
        <v>296</v>
      </c>
      <c r="G323" s="168"/>
    </row>
    <row r="324" ht="15.75" customHeight="1">
      <c r="A324" s="322">
        <v>45.0</v>
      </c>
      <c r="B324" s="323">
        <v>3.8</v>
      </c>
      <c r="C324" s="324">
        <v>1.2</v>
      </c>
      <c r="D324" s="325"/>
      <c r="E324" s="36"/>
      <c r="F324" s="326"/>
      <c r="G324" s="39"/>
    </row>
    <row r="325" ht="15.75" customHeight="1">
      <c r="A325" s="322">
        <v>60.0</v>
      </c>
      <c r="B325" s="323">
        <v>3.9</v>
      </c>
      <c r="C325" s="324">
        <v>1.4</v>
      </c>
      <c r="D325" s="325"/>
      <c r="E325" s="36"/>
      <c r="F325" s="326"/>
      <c r="G325" s="39"/>
    </row>
    <row r="326" ht="15.75" customHeight="1">
      <c r="A326" s="322">
        <v>75.0</v>
      </c>
      <c r="B326" s="323">
        <v>4.1</v>
      </c>
      <c r="C326" s="324">
        <v>1.6</v>
      </c>
      <c r="D326" s="325"/>
      <c r="E326" s="36"/>
      <c r="F326" s="326"/>
      <c r="G326" s="39"/>
    </row>
    <row r="327" ht="15.75" customHeight="1">
      <c r="A327" s="322">
        <v>90.0</v>
      </c>
      <c r="B327" s="323">
        <v>4.3</v>
      </c>
      <c r="C327" s="324">
        <v>1.8</v>
      </c>
      <c r="D327" s="325"/>
      <c r="E327" s="36"/>
      <c r="F327" s="326"/>
      <c r="G327" s="39"/>
    </row>
    <row r="328" ht="15.75" customHeight="1">
      <c r="A328" s="322">
        <v>120.0</v>
      </c>
      <c r="B328" s="323">
        <v>5.1</v>
      </c>
      <c r="C328" s="324">
        <v>2.5</v>
      </c>
      <c r="D328" s="325"/>
      <c r="E328" s="36"/>
      <c r="F328" s="326"/>
      <c r="G328" s="39"/>
    </row>
    <row r="329">
      <c r="A329" s="327">
        <v>150.0</v>
      </c>
      <c r="B329" s="328">
        <v>5.7</v>
      </c>
      <c r="C329" s="329">
        <v>3.1</v>
      </c>
      <c r="D329" s="330"/>
      <c r="E329" s="97"/>
      <c r="F329" s="331"/>
      <c r="G329" s="94"/>
    </row>
    <row r="330" ht="15.75" customHeight="1">
      <c r="A330" s="255"/>
      <c r="G330" s="14"/>
    </row>
    <row r="331" ht="15.75" customHeight="1">
      <c r="A331" s="310" t="s">
        <v>297</v>
      </c>
      <c r="B331" s="311" t="s">
        <v>298</v>
      </c>
      <c r="C331" s="167"/>
      <c r="D331" s="167"/>
      <c r="E331" s="167"/>
      <c r="F331" s="167"/>
      <c r="G331" s="168"/>
    </row>
    <row r="332" ht="15.75" customHeight="1">
      <c r="A332" s="332"/>
      <c r="G332" s="14"/>
    </row>
    <row r="333" ht="15.75" customHeight="1">
      <c r="A333" s="333" t="s">
        <v>299</v>
      </c>
      <c r="B333" s="334"/>
      <c r="C333" s="335" t="s">
        <v>300</v>
      </c>
      <c r="D333" s="336" t="s">
        <v>301</v>
      </c>
      <c r="E333" s="337" t="s">
        <v>302</v>
      </c>
      <c r="F333" s="243"/>
      <c r="G333" s="338" t="s">
        <v>303</v>
      </c>
    </row>
    <row r="334" ht="15.75" customHeight="1">
      <c r="A334" s="339" t="s">
        <v>304</v>
      </c>
      <c r="B334" s="340">
        <v>1.1</v>
      </c>
      <c r="C334" s="341">
        <f t="shared" ref="C334:C339" si="1">B334+0.35</f>
        <v>1.45</v>
      </c>
      <c r="D334" s="342">
        <f>B334+0.6</f>
        <v>1.7</v>
      </c>
      <c r="E334" s="343"/>
      <c r="F334" s="36"/>
      <c r="G334" s="344">
        <v>1.0</v>
      </c>
    </row>
    <row r="335" ht="15.75" customHeight="1">
      <c r="A335" s="339" t="s">
        <v>305</v>
      </c>
      <c r="B335" s="340">
        <v>1.3</v>
      </c>
      <c r="C335" s="341">
        <f t="shared" si="1"/>
        <v>1.65</v>
      </c>
      <c r="D335" s="342">
        <f>B335+0.7</f>
        <v>2</v>
      </c>
      <c r="E335" s="343"/>
      <c r="F335" s="36"/>
      <c r="G335" s="345"/>
    </row>
    <row r="336" ht="15.75" customHeight="1">
      <c r="A336" s="339" t="s">
        <v>306</v>
      </c>
      <c r="B336" s="340"/>
      <c r="C336" s="341">
        <f t="shared" si="1"/>
        <v>0.35</v>
      </c>
      <c r="D336" s="342">
        <f>B336+0.6</f>
        <v>0.6</v>
      </c>
      <c r="E336" s="343"/>
      <c r="F336" s="36"/>
      <c r="G336" s="344">
        <v>2.0</v>
      </c>
    </row>
    <row r="337" ht="15.75" customHeight="1">
      <c r="A337" s="339" t="s">
        <v>305</v>
      </c>
      <c r="B337" s="340"/>
      <c r="C337" s="341">
        <f t="shared" si="1"/>
        <v>0.35</v>
      </c>
      <c r="D337" s="342">
        <f>B337+0.7</f>
        <v>0.7</v>
      </c>
      <c r="E337" s="343"/>
      <c r="F337" s="36"/>
      <c r="G337" s="345"/>
    </row>
    <row r="338" ht="15.75" customHeight="1">
      <c r="A338" s="339" t="s">
        <v>306</v>
      </c>
      <c r="B338" s="340"/>
      <c r="C338" s="341">
        <f t="shared" si="1"/>
        <v>0.35</v>
      </c>
      <c r="D338" s="342">
        <f>B338+0.6</f>
        <v>0.6</v>
      </c>
      <c r="E338" s="343"/>
      <c r="F338" s="36"/>
      <c r="G338" s="344">
        <v>3.0</v>
      </c>
    </row>
    <row r="339" ht="15.75" customHeight="1">
      <c r="A339" s="346" t="s">
        <v>305</v>
      </c>
      <c r="B339" s="347"/>
      <c r="C339" s="348">
        <f t="shared" si="1"/>
        <v>0.35</v>
      </c>
      <c r="D339" s="349">
        <f>B339+0.7</f>
        <v>0.7</v>
      </c>
      <c r="E339" s="350"/>
      <c r="F339" s="97"/>
      <c r="G339" s="351"/>
    </row>
    <row r="340" ht="32.25" customHeight="1">
      <c r="A340" s="352"/>
      <c r="G340" s="14"/>
    </row>
    <row r="341" ht="15.75" customHeight="1">
      <c r="A341" s="353" t="s">
        <v>307</v>
      </c>
      <c r="B341" s="354" t="s">
        <v>308</v>
      </c>
      <c r="C341" s="18"/>
      <c r="D341" s="18"/>
      <c r="E341" s="18"/>
      <c r="F341" s="18"/>
      <c r="G341" s="19"/>
    </row>
    <row r="342" ht="12.0" customHeight="1">
      <c r="A342" s="201" t="s">
        <v>309</v>
      </c>
      <c r="B342" s="87"/>
      <c r="C342" s="87"/>
      <c r="D342" s="87"/>
      <c r="E342" s="87"/>
      <c r="F342" s="87"/>
      <c r="G342" s="88"/>
    </row>
    <row r="343" ht="12.0" customHeight="1">
      <c r="A343" s="355" t="s">
        <v>310</v>
      </c>
      <c r="B343" s="87"/>
      <c r="C343" s="87"/>
      <c r="D343" s="87"/>
      <c r="E343" s="87"/>
      <c r="F343" s="87"/>
      <c r="G343" s="88"/>
    </row>
    <row r="344">
      <c r="A344" s="355" t="s">
        <v>311</v>
      </c>
      <c r="B344" s="87"/>
      <c r="C344" s="87"/>
      <c r="D344" s="87"/>
      <c r="E344" s="87"/>
      <c r="F344" s="87"/>
      <c r="G344" s="88"/>
    </row>
    <row r="345">
      <c r="A345" s="355" t="s">
        <v>312</v>
      </c>
      <c r="B345" s="87"/>
      <c r="C345" s="87"/>
      <c r="D345" s="87"/>
      <c r="E345" s="87"/>
      <c r="F345" s="87"/>
      <c r="G345" s="88"/>
    </row>
    <row r="346">
      <c r="A346" s="355" t="s">
        <v>313</v>
      </c>
      <c r="B346" s="87"/>
      <c r="C346" s="87"/>
      <c r="D346" s="87"/>
      <c r="E346" s="87"/>
      <c r="F346" s="87"/>
      <c r="G346" s="88"/>
    </row>
    <row r="347">
      <c r="A347" s="355" t="s">
        <v>314</v>
      </c>
      <c r="B347" s="87"/>
      <c r="C347" s="87"/>
      <c r="D347" s="87"/>
      <c r="E347" s="87"/>
      <c r="F347" s="87"/>
      <c r="G347" s="88"/>
    </row>
    <row r="348">
      <c r="A348" s="356" t="s">
        <v>315</v>
      </c>
      <c r="G348" s="14"/>
    </row>
    <row r="349" ht="13.5" customHeight="1">
      <c r="A349" s="357" t="s">
        <v>316</v>
      </c>
      <c r="B349" s="38"/>
      <c r="C349" s="38"/>
      <c r="D349" s="38"/>
      <c r="E349" s="38"/>
      <c r="F349" s="38"/>
      <c r="G349" s="39"/>
    </row>
    <row r="350">
      <c r="A350" s="356" t="s">
        <v>317</v>
      </c>
      <c r="G350" s="14"/>
    </row>
    <row r="351">
      <c r="A351" s="356"/>
      <c r="G351" s="14"/>
    </row>
    <row r="352" ht="15.75" customHeight="1">
      <c r="A352" s="358" t="s">
        <v>318</v>
      </c>
      <c r="B352" s="359" t="s">
        <v>319</v>
      </c>
      <c r="C352" s="3"/>
      <c r="D352" s="3"/>
      <c r="E352" s="3"/>
      <c r="F352" s="3"/>
      <c r="G352" s="4"/>
    </row>
    <row r="353" ht="15.75" customHeight="1">
      <c r="A353" s="360" t="s">
        <v>320</v>
      </c>
      <c r="B353" s="167"/>
      <c r="C353" s="167"/>
      <c r="D353" s="334"/>
      <c r="E353" s="361" t="s">
        <v>321</v>
      </c>
      <c r="F353" s="167"/>
      <c r="G353" s="168"/>
    </row>
    <row r="354" ht="15.75" customHeight="1">
      <c r="A354" s="362" t="s">
        <v>322</v>
      </c>
      <c r="B354" s="36"/>
      <c r="C354" s="363">
        <v>2.2</v>
      </c>
      <c r="D354" s="364"/>
      <c r="E354" s="365"/>
      <c r="F354" s="38"/>
      <c r="G354" s="39"/>
    </row>
    <row r="355" ht="15.75" customHeight="1">
      <c r="A355" s="362" t="s">
        <v>323</v>
      </c>
      <c r="B355" s="36"/>
      <c r="C355" s="363">
        <v>2.0</v>
      </c>
      <c r="D355" s="364"/>
      <c r="E355" s="365"/>
      <c r="F355" s="38"/>
      <c r="G355" s="39"/>
    </row>
    <row r="356" ht="15.75" customHeight="1">
      <c r="A356" s="362" t="s">
        <v>324</v>
      </c>
      <c r="B356" s="36"/>
      <c r="C356" s="363">
        <v>0.7</v>
      </c>
      <c r="D356" s="364"/>
      <c r="E356" s="365"/>
      <c r="F356" s="38"/>
      <c r="G356" s="39"/>
    </row>
    <row r="357" ht="15.75" customHeight="1">
      <c r="A357" s="366" t="s">
        <v>325</v>
      </c>
      <c r="B357" s="97"/>
      <c r="C357" s="367">
        <v>2.0</v>
      </c>
      <c r="D357" s="368"/>
      <c r="E357" s="369"/>
      <c r="F357" s="93"/>
      <c r="G357" s="94"/>
    </row>
    <row r="358" ht="33.0" customHeight="1">
      <c r="A358" s="352"/>
      <c r="G358" s="14"/>
    </row>
    <row r="359">
      <c r="A359" s="353" t="s">
        <v>326</v>
      </c>
      <c r="B359" s="354" t="s">
        <v>327</v>
      </c>
      <c r="C359" s="18"/>
      <c r="D359" s="18"/>
      <c r="E359" s="18"/>
      <c r="F359" s="18"/>
      <c r="G359" s="19"/>
    </row>
    <row r="360">
      <c r="A360" s="355" t="s">
        <v>309</v>
      </c>
      <c r="B360" s="87"/>
      <c r="C360" s="87"/>
      <c r="D360" s="87"/>
      <c r="E360" s="87"/>
      <c r="F360" s="87"/>
      <c r="G360" s="88"/>
    </row>
    <row r="361">
      <c r="A361" s="355" t="s">
        <v>328</v>
      </c>
      <c r="B361" s="87"/>
      <c r="C361" s="87"/>
      <c r="D361" s="87"/>
      <c r="E361" s="87"/>
      <c r="F361" s="87"/>
      <c r="G361" s="88"/>
    </row>
    <row r="362">
      <c r="A362" s="355" t="s">
        <v>329</v>
      </c>
      <c r="B362" s="87"/>
      <c r="C362" s="87"/>
      <c r="D362" s="87"/>
      <c r="E362" s="87"/>
      <c r="F362" s="87"/>
      <c r="G362" s="88"/>
    </row>
    <row r="363">
      <c r="A363" s="355" t="s">
        <v>330</v>
      </c>
      <c r="B363" s="87"/>
      <c r="C363" s="87"/>
      <c r="D363" s="87"/>
      <c r="E363" s="87"/>
      <c r="F363" s="87"/>
      <c r="G363" s="88"/>
    </row>
    <row r="364">
      <c r="A364" s="355" t="s">
        <v>331</v>
      </c>
      <c r="B364" s="87"/>
      <c r="C364" s="87"/>
      <c r="D364" s="87"/>
      <c r="E364" s="87"/>
      <c r="F364" s="87"/>
      <c r="G364" s="88"/>
    </row>
    <row r="365">
      <c r="A365" s="355" t="s">
        <v>317</v>
      </c>
      <c r="B365" s="87"/>
      <c r="C365" s="87"/>
      <c r="D365" s="87"/>
      <c r="E365" s="87"/>
      <c r="F365" s="87"/>
      <c r="G365" s="88"/>
    </row>
    <row r="366" ht="34.5" customHeight="1">
      <c r="A366" s="352"/>
      <c r="G366" s="14"/>
    </row>
    <row r="367">
      <c r="A367" s="353" t="s">
        <v>332</v>
      </c>
      <c r="B367" s="354" t="s">
        <v>333</v>
      </c>
      <c r="C367" s="18"/>
      <c r="D367" s="18"/>
      <c r="E367" s="18"/>
      <c r="F367" s="18"/>
      <c r="G367" s="19"/>
    </row>
    <row r="368">
      <c r="A368" s="355" t="s">
        <v>309</v>
      </c>
      <c r="B368" s="87"/>
      <c r="C368" s="87"/>
      <c r="D368" s="87"/>
      <c r="E368" s="87"/>
      <c r="F368" s="87"/>
      <c r="G368" s="88"/>
    </row>
    <row r="369">
      <c r="A369" s="355" t="s">
        <v>334</v>
      </c>
      <c r="B369" s="87"/>
      <c r="C369" s="87"/>
      <c r="D369" s="87"/>
      <c r="E369" s="87"/>
      <c r="F369" s="87"/>
      <c r="G369" s="88"/>
    </row>
    <row r="370">
      <c r="A370" s="355" t="s">
        <v>335</v>
      </c>
      <c r="B370" s="87"/>
      <c r="C370" s="87"/>
      <c r="D370" s="87"/>
      <c r="E370" s="87"/>
      <c r="F370" s="87"/>
      <c r="G370" s="88"/>
    </row>
    <row r="371">
      <c r="A371" s="355" t="s">
        <v>317</v>
      </c>
      <c r="B371" s="87"/>
      <c r="C371" s="87"/>
      <c r="D371" s="87"/>
      <c r="E371" s="87"/>
      <c r="F371" s="87"/>
      <c r="G371" s="88"/>
    </row>
    <row r="372" ht="30.0" customHeight="1">
      <c r="A372" s="352"/>
      <c r="G372" s="14"/>
    </row>
    <row r="373">
      <c r="A373" s="370" t="s">
        <v>336</v>
      </c>
      <c r="B373" s="7"/>
      <c r="C373" s="7"/>
      <c r="D373" s="7"/>
      <c r="E373" s="7"/>
      <c r="F373" s="7"/>
      <c r="G373" s="8"/>
    </row>
    <row r="374">
      <c r="A374" s="355" t="s">
        <v>337</v>
      </c>
      <c r="B374" s="87"/>
      <c r="C374" s="87"/>
      <c r="D374" s="87"/>
      <c r="E374" s="87"/>
      <c r="F374" s="87"/>
      <c r="G374" s="88"/>
      <c r="Z374" s="15"/>
    </row>
    <row r="375">
      <c r="A375" s="371" t="s">
        <v>338</v>
      </c>
      <c r="B375" s="87"/>
      <c r="C375" s="87"/>
      <c r="D375" s="87"/>
      <c r="E375" s="87"/>
      <c r="F375" s="87"/>
      <c r="G375" s="88"/>
      <c r="Z375" s="15"/>
    </row>
    <row r="376">
      <c r="A376" s="355" t="s">
        <v>339</v>
      </c>
      <c r="B376" s="87"/>
      <c r="C376" s="87"/>
      <c r="D376" s="87"/>
      <c r="E376" s="87"/>
      <c r="F376" s="87"/>
      <c r="G376" s="88"/>
      <c r="Z376" s="15"/>
    </row>
    <row r="377">
      <c r="A377" s="372" t="s">
        <v>340</v>
      </c>
      <c r="B377" s="87"/>
      <c r="C377" s="87"/>
      <c r="D377" s="87"/>
      <c r="E377" s="87"/>
      <c r="F377" s="87"/>
      <c r="G377" s="88"/>
      <c r="Z377" s="15"/>
    </row>
    <row r="378">
      <c r="A378" s="372" t="s">
        <v>341</v>
      </c>
      <c r="B378" s="87"/>
      <c r="C378" s="87"/>
      <c r="D378" s="87"/>
      <c r="E378" s="87"/>
      <c r="F378" s="87"/>
      <c r="G378" s="88"/>
      <c r="Z378" s="15"/>
    </row>
    <row r="379">
      <c r="A379" s="372" t="s">
        <v>342</v>
      </c>
      <c r="B379" s="87"/>
      <c r="C379" s="87"/>
      <c r="D379" s="87"/>
      <c r="E379" s="87"/>
      <c r="F379" s="87"/>
      <c r="G379" s="88"/>
      <c r="J379" s="195"/>
      <c r="Z379" s="15"/>
    </row>
    <row r="380">
      <c r="A380" s="372" t="s">
        <v>343</v>
      </c>
      <c r="B380" s="87"/>
      <c r="C380" s="87"/>
      <c r="D380" s="87"/>
      <c r="E380" s="87"/>
      <c r="F380" s="87"/>
      <c r="G380" s="88"/>
      <c r="Z380" s="15"/>
    </row>
    <row r="381">
      <c r="A381" s="372" t="s">
        <v>344</v>
      </c>
      <c r="B381" s="87"/>
      <c r="C381" s="87"/>
      <c r="D381" s="87"/>
      <c r="E381" s="87"/>
      <c r="F381" s="87"/>
      <c r="G381" s="88"/>
      <c r="Z381" s="15"/>
    </row>
    <row r="382">
      <c r="A382" s="372" t="s">
        <v>345</v>
      </c>
      <c r="B382" s="87"/>
      <c r="C382" s="87"/>
      <c r="D382" s="87"/>
      <c r="E382" s="87"/>
      <c r="F382" s="87"/>
      <c r="G382" s="88"/>
      <c r="Z382" s="15"/>
    </row>
    <row r="383">
      <c r="A383" s="372" t="s">
        <v>346</v>
      </c>
      <c r="B383" s="87"/>
      <c r="C383" s="87"/>
      <c r="D383" s="87"/>
      <c r="E383" s="87"/>
      <c r="F383" s="87"/>
      <c r="G383" s="88"/>
      <c r="Z383" s="15"/>
    </row>
    <row r="384">
      <c r="A384" s="373" t="s">
        <v>347</v>
      </c>
      <c r="B384" s="87"/>
      <c r="C384" s="87"/>
      <c r="D384" s="87"/>
      <c r="E384" s="87"/>
      <c r="F384" s="87"/>
      <c r="G384" s="88"/>
      <c r="Z384" s="15"/>
    </row>
    <row r="385">
      <c r="A385" s="373" t="s">
        <v>348</v>
      </c>
      <c r="B385" s="87"/>
      <c r="C385" s="87"/>
      <c r="D385" s="87"/>
      <c r="E385" s="87"/>
      <c r="F385" s="87"/>
      <c r="G385" s="88"/>
      <c r="Z385" s="15"/>
    </row>
    <row r="386">
      <c r="A386" s="374"/>
      <c r="B386" s="38"/>
      <c r="C386" s="38"/>
      <c r="D386" s="38"/>
      <c r="E386" s="38"/>
      <c r="F386" s="38"/>
      <c r="G386" s="39"/>
      <c r="Z386" s="15"/>
    </row>
    <row r="387">
      <c r="A387" s="374" t="s">
        <v>349</v>
      </c>
      <c r="B387" s="38"/>
      <c r="C387" s="38"/>
      <c r="D387" s="38"/>
      <c r="E387" s="38"/>
      <c r="F387" s="38"/>
      <c r="G387" s="39"/>
      <c r="Z387" s="15"/>
    </row>
    <row r="388">
      <c r="A388" s="375" t="s">
        <v>350</v>
      </c>
      <c r="B388" s="153"/>
      <c r="C388" s="153"/>
      <c r="D388" s="153"/>
      <c r="E388" s="153"/>
      <c r="F388" s="153"/>
      <c r="G388" s="156"/>
      <c r="Z388" s="15"/>
    </row>
    <row r="389" ht="15.75" customHeight="1">
      <c r="A389" s="376" t="s">
        <v>0</v>
      </c>
      <c r="B389" s="18"/>
      <c r="C389" s="18"/>
      <c r="D389" s="18"/>
      <c r="E389" s="18"/>
      <c r="F389" s="18"/>
      <c r="G389" s="19"/>
      <c r="Z389" s="15"/>
    </row>
    <row r="390" ht="15.75" customHeight="1">
      <c r="A390" s="377" t="s">
        <v>351</v>
      </c>
      <c r="B390" s="38"/>
      <c r="C390" s="38"/>
      <c r="D390" s="38"/>
      <c r="E390" s="38"/>
      <c r="F390" s="38"/>
      <c r="G390" s="39"/>
      <c r="Z390" s="15"/>
    </row>
    <row r="391" ht="15.75" customHeight="1">
      <c r="Z391" s="15" t="s">
        <v>2</v>
      </c>
    </row>
    <row r="392" ht="15.75" customHeight="1"/>
    <row r="393" ht="15.75" customHeight="1"/>
    <row r="394" ht="15.75" customHeight="1">
      <c r="A394" s="195"/>
    </row>
    <row r="395" ht="15.75" customHeight="1"/>
    <row r="396" ht="15.75" customHeight="1"/>
    <row r="397" ht="15.75" customHeight="1">
      <c r="A397" s="378"/>
      <c r="C397" s="379"/>
    </row>
    <row r="398" ht="15.75" customHeight="1">
      <c r="A398" s="380"/>
    </row>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sheetData>
  <mergeCells count="441">
    <mergeCell ref="D240:E240"/>
    <mergeCell ref="F240:G240"/>
    <mergeCell ref="B238:C238"/>
    <mergeCell ref="D238:E238"/>
    <mergeCell ref="F238:G238"/>
    <mergeCell ref="B239:C239"/>
    <mergeCell ref="D239:E239"/>
    <mergeCell ref="F239:G239"/>
    <mergeCell ref="B240:C240"/>
    <mergeCell ref="D244:E244"/>
    <mergeCell ref="F244:G244"/>
    <mergeCell ref="B242:C242"/>
    <mergeCell ref="D242:E242"/>
    <mergeCell ref="F242:G242"/>
    <mergeCell ref="B243:C243"/>
    <mergeCell ref="D243:E243"/>
    <mergeCell ref="F243:G243"/>
    <mergeCell ref="B244:C244"/>
    <mergeCell ref="D247:E247"/>
    <mergeCell ref="F247:G247"/>
    <mergeCell ref="B245:C245"/>
    <mergeCell ref="D245:E245"/>
    <mergeCell ref="F245:G245"/>
    <mergeCell ref="B246:C246"/>
    <mergeCell ref="D246:E246"/>
    <mergeCell ref="F246:G246"/>
    <mergeCell ref="B247:C247"/>
    <mergeCell ref="B248:C248"/>
    <mergeCell ref="D248:E248"/>
    <mergeCell ref="F248:G248"/>
    <mergeCell ref="B249:C249"/>
    <mergeCell ref="D249:E249"/>
    <mergeCell ref="F249:G249"/>
    <mergeCell ref="A250:G250"/>
    <mergeCell ref="A251:G251"/>
    <mergeCell ref="B252:G252"/>
    <mergeCell ref="A253:G253"/>
    <mergeCell ref="B254:G254"/>
    <mergeCell ref="A255:G255"/>
    <mergeCell ref="A256:G256"/>
    <mergeCell ref="A272:G272"/>
    <mergeCell ref="B273:G273"/>
    <mergeCell ref="A274:G274"/>
    <mergeCell ref="A275:G275"/>
    <mergeCell ref="D276:F276"/>
    <mergeCell ref="D277:F277"/>
    <mergeCell ref="D278:F278"/>
    <mergeCell ref="D279:F279"/>
    <mergeCell ref="D280:F280"/>
    <mergeCell ref="D281:F281"/>
    <mergeCell ref="D282:F282"/>
    <mergeCell ref="A283:G283"/>
    <mergeCell ref="A284:G284"/>
    <mergeCell ref="A285:G285"/>
    <mergeCell ref="B286:G286"/>
    <mergeCell ref="A291:A292"/>
    <mergeCell ref="A294:A295"/>
    <mergeCell ref="A296:A297"/>
    <mergeCell ref="A298:A299"/>
    <mergeCell ref="B298:B299"/>
    <mergeCell ref="A287:G287"/>
    <mergeCell ref="B288:G288"/>
    <mergeCell ref="A289:G289"/>
    <mergeCell ref="C290:E290"/>
    <mergeCell ref="F291:F292"/>
    <mergeCell ref="G291:G292"/>
    <mergeCell ref="A293:G293"/>
    <mergeCell ref="C297:E297"/>
    <mergeCell ref="C298:E298"/>
    <mergeCell ref="C291:E291"/>
    <mergeCell ref="C292:E292"/>
    <mergeCell ref="C294:E294"/>
    <mergeCell ref="F294:F295"/>
    <mergeCell ref="G294:G299"/>
    <mergeCell ref="C295:E295"/>
    <mergeCell ref="C296:E296"/>
    <mergeCell ref="K303:L303"/>
    <mergeCell ref="M303:N303"/>
    <mergeCell ref="I304:J304"/>
    <mergeCell ref="K304:L304"/>
    <mergeCell ref="M304:N304"/>
    <mergeCell ref="O304:P304"/>
    <mergeCell ref="C299:E299"/>
    <mergeCell ref="C300:E300"/>
    <mergeCell ref="A301:G301"/>
    <mergeCell ref="I302:L302"/>
    <mergeCell ref="M302:P302"/>
    <mergeCell ref="I303:J303"/>
    <mergeCell ref="O303:P303"/>
    <mergeCell ref="A302:G302"/>
    <mergeCell ref="A305:G305"/>
    <mergeCell ref="B306:G306"/>
    <mergeCell ref="B307:E307"/>
    <mergeCell ref="F307:G307"/>
    <mergeCell ref="B308:E308"/>
    <mergeCell ref="F308:G308"/>
    <mergeCell ref="B309:E309"/>
    <mergeCell ref="F309:G309"/>
    <mergeCell ref="B310:E310"/>
    <mergeCell ref="F310:G310"/>
    <mergeCell ref="B311:E311"/>
    <mergeCell ref="F311:G311"/>
    <mergeCell ref="A312:G312"/>
    <mergeCell ref="B319:C319"/>
    <mergeCell ref="D319:G319"/>
    <mergeCell ref="B320:C320"/>
    <mergeCell ref="D320:G320"/>
    <mergeCell ref="D325:E325"/>
    <mergeCell ref="D326:E326"/>
    <mergeCell ref="F326:G326"/>
    <mergeCell ref="A344:G344"/>
    <mergeCell ref="A345:G345"/>
    <mergeCell ref="A346:G346"/>
    <mergeCell ref="A347:G347"/>
    <mergeCell ref="A348:G348"/>
    <mergeCell ref="A349:G349"/>
    <mergeCell ref="A350:G350"/>
    <mergeCell ref="A351:G351"/>
    <mergeCell ref="B352:G352"/>
    <mergeCell ref="A353:D353"/>
    <mergeCell ref="E353:G353"/>
    <mergeCell ref="A354:B354"/>
    <mergeCell ref="C354:D354"/>
    <mergeCell ref="E354:G354"/>
    <mergeCell ref="C357:D357"/>
    <mergeCell ref="E357:G357"/>
    <mergeCell ref="A355:B355"/>
    <mergeCell ref="C355:D355"/>
    <mergeCell ref="E355:G355"/>
    <mergeCell ref="A356:B356"/>
    <mergeCell ref="C356:D356"/>
    <mergeCell ref="E356:G356"/>
    <mergeCell ref="A357:B357"/>
    <mergeCell ref="A365:G365"/>
    <mergeCell ref="A366:G366"/>
    <mergeCell ref="B367:G367"/>
    <mergeCell ref="A368:G368"/>
    <mergeCell ref="A369:G369"/>
    <mergeCell ref="A370:G370"/>
    <mergeCell ref="A371:G371"/>
    <mergeCell ref="A372:G372"/>
    <mergeCell ref="A373:G373"/>
    <mergeCell ref="A374:G374"/>
    <mergeCell ref="A375:G375"/>
    <mergeCell ref="A376:G376"/>
    <mergeCell ref="A377:G377"/>
    <mergeCell ref="A378:G378"/>
    <mergeCell ref="A386:G386"/>
    <mergeCell ref="A387:G387"/>
    <mergeCell ref="A388:G388"/>
    <mergeCell ref="A389:G389"/>
    <mergeCell ref="A390:G390"/>
    <mergeCell ref="A379:G379"/>
    <mergeCell ref="A380:G380"/>
    <mergeCell ref="A381:G381"/>
    <mergeCell ref="A382:G382"/>
    <mergeCell ref="A383:G383"/>
    <mergeCell ref="A384:G384"/>
    <mergeCell ref="A385:G385"/>
    <mergeCell ref="A313:G313"/>
    <mergeCell ref="A314:G314"/>
    <mergeCell ref="B315:G315"/>
    <mergeCell ref="A316:G316"/>
    <mergeCell ref="B317:G317"/>
    <mergeCell ref="A318:G318"/>
    <mergeCell ref="A319:A320"/>
    <mergeCell ref="A321:G321"/>
    <mergeCell ref="A322:G322"/>
    <mergeCell ref="D323:E323"/>
    <mergeCell ref="F323:G323"/>
    <mergeCell ref="D324:E324"/>
    <mergeCell ref="F324:G324"/>
    <mergeCell ref="F325:G325"/>
    <mergeCell ref="D327:E327"/>
    <mergeCell ref="F327:G327"/>
    <mergeCell ref="D328:E328"/>
    <mergeCell ref="F328:G328"/>
    <mergeCell ref="D329:E329"/>
    <mergeCell ref="F329:G329"/>
    <mergeCell ref="A330:G330"/>
    <mergeCell ref="G334:G335"/>
    <mergeCell ref="G336:G337"/>
    <mergeCell ref="G338:G339"/>
    <mergeCell ref="B331:G331"/>
    <mergeCell ref="A332:G332"/>
    <mergeCell ref="A333:B333"/>
    <mergeCell ref="E333:F333"/>
    <mergeCell ref="E334:F334"/>
    <mergeCell ref="E335:F335"/>
    <mergeCell ref="E336:F336"/>
    <mergeCell ref="E337:F337"/>
    <mergeCell ref="E338:F338"/>
    <mergeCell ref="E339:F339"/>
    <mergeCell ref="A340:G340"/>
    <mergeCell ref="B341:G341"/>
    <mergeCell ref="A342:G342"/>
    <mergeCell ref="A343:G343"/>
    <mergeCell ref="A358:G358"/>
    <mergeCell ref="B359:G359"/>
    <mergeCell ref="A360:G360"/>
    <mergeCell ref="A361:G361"/>
    <mergeCell ref="A362:G362"/>
    <mergeCell ref="A363:G363"/>
    <mergeCell ref="A364:G364"/>
    <mergeCell ref="A13:B13"/>
    <mergeCell ref="C13:D13"/>
    <mergeCell ref="E13:G13"/>
    <mergeCell ref="A14:B14"/>
    <mergeCell ref="C14:D14"/>
    <mergeCell ref="E14:G14"/>
    <mergeCell ref="A15:B15"/>
    <mergeCell ref="A16:B16"/>
    <mergeCell ref="C16:D16"/>
    <mergeCell ref="E16:G16"/>
    <mergeCell ref="C17:D17"/>
    <mergeCell ref="E17:G17"/>
    <mergeCell ref="A18:G18"/>
    <mergeCell ref="A19:G19"/>
    <mergeCell ref="I5:R5"/>
    <mergeCell ref="J6:R6"/>
    <mergeCell ref="J7:R7"/>
    <mergeCell ref="A1:G1"/>
    <mergeCell ref="A2:G2"/>
    <mergeCell ref="A3:G3"/>
    <mergeCell ref="H3:J3"/>
    <mergeCell ref="A4:G4"/>
    <mergeCell ref="B5:G5"/>
    <mergeCell ref="A6:G6"/>
    <mergeCell ref="C12:D12"/>
    <mergeCell ref="E12:G12"/>
    <mergeCell ref="A7:G7"/>
    <mergeCell ref="A8:G8"/>
    <mergeCell ref="A9:B9"/>
    <mergeCell ref="C9:G9"/>
    <mergeCell ref="A10:G10"/>
    <mergeCell ref="A11:G11"/>
    <mergeCell ref="A12:B12"/>
    <mergeCell ref="C15:D15"/>
    <mergeCell ref="E15:G15"/>
    <mergeCell ref="D20:F20"/>
    <mergeCell ref="D21:F21"/>
    <mergeCell ref="D22:F22"/>
    <mergeCell ref="D23:F23"/>
    <mergeCell ref="D24:F24"/>
    <mergeCell ref="D25:F25"/>
    <mergeCell ref="D26:F26"/>
    <mergeCell ref="D27:F27"/>
    <mergeCell ref="A17:B17"/>
    <mergeCell ref="A20:B20"/>
    <mergeCell ref="A21:B21"/>
    <mergeCell ref="A22:B22"/>
    <mergeCell ref="A23:B23"/>
    <mergeCell ref="A24:B24"/>
    <mergeCell ref="A25:B25"/>
    <mergeCell ref="A26:B26"/>
    <mergeCell ref="A27:B27"/>
    <mergeCell ref="A28:G28"/>
    <mergeCell ref="B29:D29"/>
    <mergeCell ref="E29:G29"/>
    <mergeCell ref="A30:G30"/>
    <mergeCell ref="A31:G31"/>
    <mergeCell ref="A32:G32"/>
    <mergeCell ref="B33:G33"/>
    <mergeCell ref="A34:G34"/>
    <mergeCell ref="A35:D35"/>
    <mergeCell ref="E35:G35"/>
    <mergeCell ref="A36:D36"/>
    <mergeCell ref="A37:D37"/>
    <mergeCell ref="A38:D38"/>
    <mergeCell ref="A39:D39"/>
    <mergeCell ref="A40:D40"/>
    <mergeCell ref="A41:D41"/>
    <mergeCell ref="A42:D42"/>
    <mergeCell ref="E42:G42"/>
    <mergeCell ref="A43:G43"/>
    <mergeCell ref="B49:G49"/>
    <mergeCell ref="B50:G50"/>
    <mergeCell ref="B44:D44"/>
    <mergeCell ref="E44:G44"/>
    <mergeCell ref="A45:G45"/>
    <mergeCell ref="B46:G46"/>
    <mergeCell ref="A47:G47"/>
    <mergeCell ref="A48:G48"/>
    <mergeCell ref="A50:A51"/>
    <mergeCell ref="B51:G51"/>
    <mergeCell ref="A52:G52"/>
    <mergeCell ref="B53:G53"/>
    <mergeCell ref="B54:G54"/>
    <mergeCell ref="B55:G55"/>
    <mergeCell ref="B56:G56"/>
    <mergeCell ref="A57:G57"/>
    <mergeCell ref="A58:G58"/>
    <mergeCell ref="A59:G59"/>
    <mergeCell ref="A60:G72"/>
    <mergeCell ref="B73:G73"/>
    <mergeCell ref="A74:G74"/>
    <mergeCell ref="A75:G75"/>
    <mergeCell ref="A76:G76"/>
    <mergeCell ref="I117:K117"/>
    <mergeCell ref="I118:K118"/>
    <mergeCell ref="I119:K119"/>
    <mergeCell ref="I120:K120"/>
    <mergeCell ref="L120:O120"/>
    <mergeCell ref="I114:K114"/>
    <mergeCell ref="L114:O114"/>
    <mergeCell ref="I115:K115"/>
    <mergeCell ref="L115:O115"/>
    <mergeCell ref="I116:K116"/>
    <mergeCell ref="L116:O116"/>
    <mergeCell ref="L117:O117"/>
    <mergeCell ref="B77:G77"/>
    <mergeCell ref="B78:G78"/>
    <mergeCell ref="B79:D79"/>
    <mergeCell ref="E79:G79"/>
    <mergeCell ref="B80:G80"/>
    <mergeCell ref="B81:G81"/>
    <mergeCell ref="A82:G82"/>
    <mergeCell ref="A83:G83"/>
    <mergeCell ref="B84:G84"/>
    <mergeCell ref="B85:G85"/>
    <mergeCell ref="B86:G86"/>
    <mergeCell ref="A87:G87"/>
    <mergeCell ref="A88:G88"/>
    <mergeCell ref="B89:G89"/>
    <mergeCell ref="B90:G90"/>
    <mergeCell ref="B91:G91"/>
    <mergeCell ref="A92:G92"/>
    <mergeCell ref="B93:G93"/>
    <mergeCell ref="B94:E94"/>
    <mergeCell ref="F94:G94"/>
    <mergeCell ref="B95:G95"/>
    <mergeCell ref="A96:G96"/>
    <mergeCell ref="B97:G97"/>
    <mergeCell ref="B98:C98"/>
    <mergeCell ref="D98:E98"/>
    <mergeCell ref="F98:G98"/>
    <mergeCell ref="A99:G99"/>
    <mergeCell ref="B100:G100"/>
    <mergeCell ref="A101:G101"/>
    <mergeCell ref="A102:G102"/>
    <mergeCell ref="B103:G103"/>
    <mergeCell ref="B104:G104"/>
    <mergeCell ref="B105:G105"/>
    <mergeCell ref="A106:G106"/>
    <mergeCell ref="B107:G107"/>
    <mergeCell ref="A108:G108"/>
    <mergeCell ref="I108:O108"/>
    <mergeCell ref="I109:O110"/>
    <mergeCell ref="C110:F110"/>
    <mergeCell ref="I112:O112"/>
    <mergeCell ref="I113:K113"/>
    <mergeCell ref="L113:O113"/>
    <mergeCell ref="L118:O118"/>
    <mergeCell ref="L119:O119"/>
    <mergeCell ref="C112:F114"/>
    <mergeCell ref="C115:F116"/>
    <mergeCell ref="A109:F109"/>
    <mergeCell ref="A110:A111"/>
    <mergeCell ref="B110:B111"/>
    <mergeCell ref="C111:D111"/>
    <mergeCell ref="E111:F111"/>
    <mergeCell ref="B112:B116"/>
    <mergeCell ref="G112:G114"/>
    <mergeCell ref="G115:G116"/>
    <mergeCell ref="B117:G117"/>
    <mergeCell ref="A118:G118"/>
    <mergeCell ref="B119:G119"/>
    <mergeCell ref="B120:G120"/>
    <mergeCell ref="B121:G121"/>
    <mergeCell ref="B122:G122"/>
    <mergeCell ref="B123:G123"/>
    <mergeCell ref="A124:G124"/>
    <mergeCell ref="A125:G125"/>
    <mergeCell ref="B126:G126"/>
    <mergeCell ref="B127:G127"/>
    <mergeCell ref="B128:G128"/>
    <mergeCell ref="A129:G129"/>
    <mergeCell ref="A130:G130"/>
    <mergeCell ref="B131:G131"/>
    <mergeCell ref="B132:G132"/>
    <mergeCell ref="B133:G133"/>
    <mergeCell ref="A134:G134"/>
    <mergeCell ref="A135:G135"/>
    <mergeCell ref="B136:G136"/>
    <mergeCell ref="B137:G137"/>
    <mergeCell ref="B138:G138"/>
    <mergeCell ref="A139:G139"/>
    <mergeCell ref="B140:G140"/>
    <mergeCell ref="A141:G141"/>
    <mergeCell ref="A142:G142"/>
    <mergeCell ref="C143:G143"/>
    <mergeCell ref="A143:B143"/>
    <mergeCell ref="A144:B144"/>
    <mergeCell ref="C144:D146"/>
    <mergeCell ref="E144:E146"/>
    <mergeCell ref="F144:G146"/>
    <mergeCell ref="A145:B145"/>
    <mergeCell ref="A146:B146"/>
    <mergeCell ref="A147:G147"/>
    <mergeCell ref="A148:G148"/>
    <mergeCell ref="A149:D149"/>
    <mergeCell ref="E149:G149"/>
    <mergeCell ref="A150:D150"/>
    <mergeCell ref="E150:G150"/>
    <mergeCell ref="A151:G151"/>
    <mergeCell ref="A152:G152"/>
    <mergeCell ref="A153:G193"/>
    <mergeCell ref="A194:G194"/>
    <mergeCell ref="A195:A197"/>
    <mergeCell ref="C195:G195"/>
    <mergeCell ref="C196:G196"/>
    <mergeCell ref="C197:G197"/>
    <mergeCell ref="A204:G204"/>
    <mergeCell ref="A205:G205"/>
    <mergeCell ref="A206:G206"/>
    <mergeCell ref="I206:R206"/>
    <mergeCell ref="B207:G207"/>
    <mergeCell ref="A198:G198"/>
    <mergeCell ref="B199:G199"/>
    <mergeCell ref="A200:G200"/>
    <mergeCell ref="A201:G201"/>
    <mergeCell ref="A202:A203"/>
    <mergeCell ref="B202:G202"/>
    <mergeCell ref="B203:G203"/>
    <mergeCell ref="A208:G226"/>
    <mergeCell ref="A227:G227"/>
    <mergeCell ref="B228:G228"/>
    <mergeCell ref="B229:G229"/>
    <mergeCell ref="B230:G230"/>
    <mergeCell ref="B231:G231"/>
    <mergeCell ref="A232:G232"/>
    <mergeCell ref="A233:G233"/>
    <mergeCell ref="A234:G234"/>
    <mergeCell ref="A235:G235"/>
    <mergeCell ref="A236:B236"/>
    <mergeCell ref="C236:G236"/>
    <mergeCell ref="A237:B237"/>
    <mergeCell ref="C237:G237"/>
    <mergeCell ref="B241:C241"/>
    <mergeCell ref="D241:E241"/>
    <mergeCell ref="F241:G241"/>
  </mergeCells>
  <hyperlinks>
    <hyperlink r:id="rId2" ref="A375"/>
    <hyperlink r:id="rId3" ref="A377"/>
    <hyperlink r:id="rId4" ref="A378"/>
    <hyperlink r:id="rId5" ref="A379"/>
    <hyperlink r:id="rId6" ref="A380"/>
    <hyperlink r:id="rId7" ref="A381"/>
    <hyperlink r:id="rId8" ref="A382"/>
    <hyperlink r:id="rId9" ref="A383"/>
  </hyperlinks>
  <printOptions/>
  <pageMargins bottom="0.75" footer="0.0" header="0.0" left="0.7" right="0.7" top="0.75"/>
  <pageSetup fitToHeight="0" paperSize="9" orientation="portrait"/>
  <drawing r:id="rId10"/>
  <legacyDrawing r:id="rId1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2023-03-13T02:33:07Z</dcterms:created>
  <dc:creator>Usuario</dc:creator>
</cp:coreProperties>
</file>